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48-15-13 Протоколы ПДК Саратовский Филиал\2025\НВЛ и НЛ на 30.06.2025г\СНГ\"/>
    </mc:Choice>
  </mc:AlternateContent>
  <bookViews>
    <workbookView xWindow="0" yWindow="0" windowWidth="28800" windowHeight="11400"/>
  </bookViews>
  <sheets>
    <sheet name="НВЛ 2025 ОС" sheetId="1" r:id="rId1"/>
  </sheets>
  <definedNames>
    <definedName name="_xlnm._FilterDatabase" localSheetId="0" hidden="1">'НВЛ 2025 ОС'!$A$16:$R$105</definedName>
    <definedName name="_xlnm.Print_Titles" localSheetId="0">'НВЛ 2025 ОС'!$15:$16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93" i="1" l="1"/>
  <c r="H81" i="1" l="1"/>
  <c r="H79" i="1"/>
  <c r="K104" i="1" l="1"/>
  <c r="K102" i="1"/>
  <c r="K19" i="1"/>
  <c r="L19" i="1"/>
  <c r="K20" i="1"/>
  <c r="L20" i="1"/>
  <c r="K21" i="1"/>
  <c r="L21" i="1"/>
  <c r="K22" i="1"/>
  <c r="K23" i="1"/>
  <c r="L23" i="1"/>
  <c r="K24" i="1"/>
  <c r="K25" i="1"/>
  <c r="K26" i="1"/>
  <c r="K27" i="1"/>
  <c r="K28" i="1"/>
  <c r="K29" i="1"/>
  <c r="K30" i="1"/>
  <c r="K31" i="1"/>
  <c r="K32" i="1"/>
  <c r="K33" i="1"/>
  <c r="L33" i="1"/>
  <c r="K34" i="1"/>
  <c r="L34" i="1"/>
  <c r="K35" i="1"/>
  <c r="L35" i="1"/>
  <c r="K36" i="1"/>
  <c r="K37" i="1"/>
  <c r="K38" i="1"/>
  <c r="L38" i="1"/>
  <c r="K39" i="1"/>
  <c r="L39" i="1"/>
  <c r="K40" i="1"/>
  <c r="L40" i="1"/>
  <c r="K41" i="1"/>
  <c r="L41" i="1"/>
  <c r="K42" i="1"/>
  <c r="L42" i="1"/>
  <c r="K43" i="1"/>
  <c r="L43" i="1"/>
  <c r="K44" i="1"/>
  <c r="L44" i="1"/>
  <c r="K45" i="1"/>
  <c r="K46" i="1"/>
  <c r="L46" i="1"/>
  <c r="K47" i="1"/>
  <c r="L47" i="1"/>
  <c r="K48" i="1"/>
  <c r="L48" i="1"/>
  <c r="K49" i="1"/>
  <c r="K50" i="1"/>
  <c r="L50" i="1"/>
  <c r="K51" i="1"/>
  <c r="K52" i="1"/>
  <c r="K53" i="1"/>
  <c r="K54" i="1"/>
  <c r="K55" i="1"/>
  <c r="K56" i="1"/>
  <c r="K57" i="1"/>
  <c r="K58" i="1"/>
  <c r="K59" i="1"/>
  <c r="K60" i="1"/>
  <c r="K61" i="1"/>
  <c r="K62" i="1"/>
  <c r="L62" i="1"/>
  <c r="K63" i="1"/>
  <c r="K64" i="1"/>
  <c r="K65" i="1"/>
  <c r="K66" i="1"/>
  <c r="L66" i="1"/>
  <c r="K67" i="1"/>
  <c r="K68" i="1"/>
  <c r="K69" i="1"/>
  <c r="L69" i="1"/>
  <c r="K70" i="1"/>
  <c r="K71" i="1"/>
  <c r="L71" i="1"/>
  <c r="K72" i="1"/>
  <c r="L72" i="1"/>
  <c r="K73" i="1"/>
  <c r="L73" i="1"/>
  <c r="K74" i="1"/>
  <c r="K75" i="1"/>
  <c r="L75" i="1"/>
  <c r="K76" i="1"/>
  <c r="L76" i="1"/>
  <c r="K77" i="1"/>
  <c r="L77" i="1"/>
  <c r="K78" i="1"/>
  <c r="L78" i="1"/>
  <c r="K79" i="1"/>
  <c r="L79" i="1"/>
  <c r="K80" i="1"/>
  <c r="L80" i="1"/>
  <c r="K81" i="1"/>
  <c r="K82" i="1"/>
  <c r="L82" i="1"/>
  <c r="K83" i="1"/>
  <c r="L83" i="1"/>
  <c r="K84" i="1"/>
  <c r="K85" i="1"/>
  <c r="K86" i="1"/>
  <c r="L86" i="1"/>
  <c r="K87" i="1"/>
  <c r="K88" i="1"/>
  <c r="K89" i="1"/>
  <c r="K90" i="1"/>
  <c r="L90" i="1"/>
  <c r="K91" i="1"/>
  <c r="L91" i="1"/>
  <c r="K92" i="1"/>
  <c r="K94" i="1"/>
  <c r="L94" i="1"/>
  <c r="K95" i="1"/>
  <c r="L95" i="1"/>
  <c r="K96" i="1"/>
  <c r="L96" i="1"/>
  <c r="K97" i="1"/>
  <c r="L97" i="1"/>
  <c r="K98" i="1"/>
  <c r="L98" i="1"/>
  <c r="K99" i="1"/>
  <c r="L99" i="1"/>
  <c r="K100" i="1"/>
  <c r="L100" i="1"/>
  <c r="K101" i="1"/>
  <c r="L101" i="1"/>
  <c r="L102" i="1"/>
  <c r="K103" i="1"/>
  <c r="L104" i="1"/>
  <c r="L18" i="1"/>
  <c r="K18" i="1"/>
  <c r="L17" i="1"/>
  <c r="K17" i="1"/>
  <c r="K105" i="1" l="1"/>
  <c r="J105" i="1"/>
  <c r="L84" i="1" l="1"/>
  <c r="L81" i="1"/>
  <c r="L58" i="1"/>
  <c r="L70" i="1"/>
  <c r="L103" i="1"/>
  <c r="L22" i="1"/>
  <c r="L57" i="1"/>
  <c r="L45" i="1"/>
  <c r="L64" i="1"/>
  <c r="L93" i="1"/>
  <c r="L88" i="1"/>
  <c r="L92" i="1"/>
  <c r="L54" i="1"/>
  <c r="L68" i="1"/>
  <c r="L55" i="1"/>
  <c r="L56" i="1"/>
  <c r="L59" i="1"/>
  <c r="L60" i="1"/>
  <c r="L65" i="1"/>
  <c r="L89" i="1"/>
  <c r="L61" i="1"/>
  <c r="L63" i="1"/>
  <c r="L53" i="1"/>
  <c r="L52" i="1"/>
  <c r="L67" i="1"/>
  <c r="L49" i="1"/>
  <c r="L51" i="1"/>
  <c r="L31" i="1"/>
  <c r="L26" i="1"/>
  <c r="L27" i="1"/>
  <c r="L37" i="1"/>
  <c r="L87" i="1"/>
  <c r="L74" i="1"/>
  <c r="L28" i="1"/>
  <c r="L32" i="1"/>
  <c r="L29" i="1"/>
  <c r="L30" i="1"/>
  <c r="L24" i="1"/>
  <c r="L25" i="1"/>
  <c r="L36" i="1"/>
  <c r="L85" i="1"/>
  <c r="L105" i="1" l="1"/>
</calcChain>
</file>

<file path=xl/sharedStrings.xml><?xml version="1.0" encoding="utf-8"?>
<sst xmlns="http://schemas.openxmlformats.org/spreadsheetml/2006/main" count="1034" uniqueCount="298">
  <si>
    <t>УТВЕРЖДАЮ:</t>
  </si>
  <si>
    <t>Генеральный директор</t>
  </si>
  <si>
    <t>ПАО "Саратовнефтегаз"</t>
  </si>
  <si>
    <t>М.П. Девяткин</t>
  </si>
  <si>
    <t xml:space="preserve">Приложение № 1  к ПОЛОЖЕНИЮ о порядке реализации </t>
  </si>
  <si>
    <t xml:space="preserve">невостребованных ликвидов и неликвидов, находящихся в собственности </t>
  </si>
  <si>
    <t>(наименование Общества)</t>
  </si>
  <si>
    <t>№ п/п</t>
  </si>
  <si>
    <t>Товарная группа</t>
  </si>
  <si>
    <t>Инвентарный номер</t>
  </si>
  <si>
    <t>Наименование МТР</t>
  </si>
  <si>
    <t>Год выпуска</t>
  </si>
  <si>
    <t>Балансовая цена (руб/ед.)</t>
  </si>
  <si>
    <t>Цена реализации без НДС (руб/ед.)</t>
  </si>
  <si>
    <t>Ед. изм.</t>
  </si>
  <si>
    <t>Кол-во</t>
  </si>
  <si>
    <t>Балансовая стоимость без НДС (руб.)</t>
  </si>
  <si>
    <t>Стоимость реализации без НДС (руб.)</t>
  </si>
  <si>
    <t>Местонахождение НВЛ</t>
  </si>
  <si>
    <t>№ склада</t>
  </si>
  <si>
    <t>Причина отнесения к НВЛ</t>
  </si>
  <si>
    <t>Техническое состояние МТР</t>
  </si>
  <si>
    <t>ФИО контактного лица (Группа по реализации НВЛ и НЛ)</t>
  </si>
  <si>
    <t>Телефон контактного лица</t>
  </si>
  <si>
    <t>17</t>
  </si>
  <si>
    <t>022</t>
  </si>
  <si>
    <t>Насосно-компрессорное оборудование</t>
  </si>
  <si>
    <t>шт.</t>
  </si>
  <si>
    <t>Саратовская обл., Советский р-н, п.Степное РМЦ</t>
  </si>
  <si>
    <t>Лавренов Д.С.</t>
  </si>
  <si>
    <t>Невостребованно</t>
  </si>
  <si>
    <t>удовлетворительное</t>
  </si>
  <si>
    <t>Дорофеева Татьяна Николаевна DorofeevaTN@russneft.ru</t>
  </si>
  <si>
    <t>(8452)393-400, доб. 20-72, 25-15</t>
  </si>
  <si>
    <t>81053</t>
  </si>
  <si>
    <t>Агрегат насосный ЦНСг(А)13-105</t>
  </si>
  <si>
    <t>2016</t>
  </si>
  <si>
    <t>шт</t>
  </si>
  <si>
    <t>Левобережный участок цеха МТО, г. Саратов</t>
  </si>
  <si>
    <t>81054</t>
  </si>
  <si>
    <t>81055</t>
  </si>
  <si>
    <t>Машины и оборудование</t>
  </si>
  <si>
    <t>55279</t>
  </si>
  <si>
    <t>Аудиомикшер профессиональный JK Audio RemoteMix C+</t>
  </si>
  <si>
    <t>Склад Правобер.</t>
  </si>
  <si>
    <t>Невостребовано</t>
  </si>
  <si>
    <t>Прочее специализированное оборудование</t>
  </si>
  <si>
    <t>Блок определения группы прочности - Сортоскоп-2М</t>
  </si>
  <si>
    <t>компл</t>
  </si>
  <si>
    <t>г. Саратов, Соколовая гора, БПО</t>
  </si>
  <si>
    <t>Склад №3</t>
  </si>
  <si>
    <t>Блочное оборудование</t>
  </si>
  <si>
    <t>Блок управления и контроля насосным агрегатом зав№163</t>
  </si>
  <si>
    <t>2004</t>
  </si>
  <si>
    <t>Правобережный участок цеха МТО, г. Саратов</t>
  </si>
  <si>
    <t>Контрольно-измерительные приборы</t>
  </si>
  <si>
    <t>2007</t>
  </si>
  <si>
    <t>Буровое оборудование</t>
  </si>
  <si>
    <t>050059</t>
  </si>
  <si>
    <t>Гидравлический ротор</t>
  </si>
  <si>
    <t>30.12.01</t>
  </si>
  <si>
    <t>Заволжский участок цеха МТО, ст. Золотая Степь</t>
  </si>
  <si>
    <t>Склад №2</t>
  </si>
  <si>
    <t>Котельное оборудование</t>
  </si>
  <si>
    <t>Горелка ГБЛ-0,85Р с а/г Са6.617.065-02 (Ду 65) с а/у СПЕКОН СК1-62</t>
  </si>
  <si>
    <t>2014</t>
  </si>
  <si>
    <t>Двигатель "Tohatsu 30 EPS", заводской номер М30А4</t>
  </si>
  <si>
    <t>Девяткин М.П(Николаев ЮЮ)</t>
  </si>
  <si>
    <t>2015</t>
  </si>
  <si>
    <t>76969</t>
  </si>
  <si>
    <t>Комплекс измерит.автоном.скважинный</t>
  </si>
  <si>
    <t>31.12.13</t>
  </si>
  <si>
    <t>Правобережный участок цеха МТО</t>
  </si>
  <si>
    <t>Склад №1</t>
  </si>
  <si>
    <t>б/у, в комплекте ноутбук в рабочем состоянии</t>
  </si>
  <si>
    <t>Компрессорное оборудование</t>
  </si>
  <si>
    <t>318у</t>
  </si>
  <si>
    <t>Компрессор</t>
  </si>
  <si>
    <t>Коробка передач черт.14027.32.100СБ к буровой установке</t>
  </si>
  <si>
    <t>2000</t>
  </si>
  <si>
    <t>Котел "Хопер"</t>
  </si>
  <si>
    <t>31.12.04</t>
  </si>
  <si>
    <t>64484</t>
  </si>
  <si>
    <t>Котел КС-ГВ-50Н</t>
  </si>
  <si>
    <t>Запорная арматура</t>
  </si>
  <si>
    <t>Кран шаровой 11с67п Ду 300 Ру 1,6 МПа с ручным упр</t>
  </si>
  <si>
    <t>2012</t>
  </si>
  <si>
    <t>Лодка "Казанка-5М4", строительная (заводской) номер 011257</t>
  </si>
  <si>
    <t>Мобильн. высокопроизв. установка полуавтоматизир-го УЗК тела труб</t>
  </si>
  <si>
    <t>65808</t>
  </si>
  <si>
    <t>Навесное оборудование к трубоукладчику ТГ-12601</t>
  </si>
  <si>
    <t>29.11.00</t>
  </si>
  <si>
    <t>Высоковольтное оборудование</t>
  </si>
  <si>
    <t>73091</t>
  </si>
  <si>
    <t>Подстанция КТПК(ВК)-250/10/0,4 с трансформатором ТМГ</t>
  </si>
  <si>
    <t>30.11.11</t>
  </si>
  <si>
    <t>Заволжский участок цеха МТО</t>
  </si>
  <si>
    <t>58729</t>
  </si>
  <si>
    <t>Подстанция КТПК(ВК)-63/6/0,4 с трансф.</t>
  </si>
  <si>
    <t>30.11.07</t>
  </si>
  <si>
    <t>48275</t>
  </si>
  <si>
    <t>Прибор измерения освещенности (люксомер) Testo-545</t>
  </si>
  <si>
    <t>Проектор inFocus лампа для проектора inFocus</t>
  </si>
  <si>
    <t>80288</t>
  </si>
  <si>
    <t>Пункт учета газа серии ПУГ-Р-40</t>
  </si>
  <si>
    <t>79196</t>
  </si>
  <si>
    <t>Регулятор давления газа РДО-1-50/25М</t>
  </si>
  <si>
    <t>Передаточные устройства</t>
  </si>
  <si>
    <t>47060</t>
  </si>
  <si>
    <t>Спутниковый терминал HES Enterprises KU-18</t>
  </si>
  <si>
    <t>Вычислительная техника, оргтехника и средства связи</t>
  </si>
  <si>
    <t>47059</t>
  </si>
  <si>
    <t>46146</t>
  </si>
  <si>
    <t>Средства связи, слаботочное оборудование</t>
  </si>
  <si>
    <t xml:space="preserve">Урицкое м-е, Лысогорский р-н </t>
  </si>
  <si>
    <t>Кисляков В.А.</t>
  </si>
  <si>
    <t>Станки</t>
  </si>
  <si>
    <t>83423</t>
  </si>
  <si>
    <t>Станок круглошлиф. 3У 132</t>
  </si>
  <si>
    <t>Девяткин М.П (Елизаров СВ)</t>
  </si>
  <si>
    <t>66729</t>
  </si>
  <si>
    <t>Станок муфтонаверточный модели НКТ 04</t>
  </si>
  <si>
    <t>2008</t>
  </si>
  <si>
    <t>83422</t>
  </si>
  <si>
    <t>Станок трубнарезной</t>
  </si>
  <si>
    <t>Девяткин М.П (Лавренов ДС)</t>
  </si>
  <si>
    <t>83430</t>
  </si>
  <si>
    <t>Станок трубонарезной СА 9010004-1</t>
  </si>
  <si>
    <t>44246</t>
  </si>
  <si>
    <t>Счетчик нефти МИГ-150-6,3</t>
  </si>
  <si>
    <t>2002</t>
  </si>
  <si>
    <t>Производственный участок, Ровенский р-н, НСП-22</t>
  </si>
  <si>
    <t>С.В. Спирин</t>
  </si>
  <si>
    <t>66281</t>
  </si>
  <si>
    <t>Трансформатор ТМПНГ 100/3 УХЛ 1</t>
  </si>
  <si>
    <t>30.09.08</t>
  </si>
  <si>
    <t>б/у , 2008 г.в.  не эксплуатируется  с 2017 г</t>
  </si>
  <si>
    <t>64100</t>
  </si>
  <si>
    <t>Трансформатор ТМПНГ-100/3/1,25</t>
  </si>
  <si>
    <t>29.02.08</t>
  </si>
  <si>
    <t>б/у , 2007 г.в.  не эксплуатируется  с 2018 г</t>
  </si>
  <si>
    <t>Склад №4</t>
  </si>
  <si>
    <t>3169</t>
  </si>
  <si>
    <t>Универс.-фрезерн.станок МОД СФ 676</t>
  </si>
  <si>
    <t>3158</t>
  </si>
  <si>
    <t>Универсальный токарный станок</t>
  </si>
  <si>
    <t>83459</t>
  </si>
  <si>
    <t>Установка механической очистки внутренней поверхности трубы</t>
  </si>
  <si>
    <t>54048</t>
  </si>
  <si>
    <t>Установка обрезки обмоток УООС-901</t>
  </si>
  <si>
    <t>г. Саратов, Ленинский район, БПО, Буровая, 26</t>
  </si>
  <si>
    <t>Орленко Д.В.</t>
  </si>
  <si>
    <t>Нефтепромысловое оборудование</t>
  </si>
  <si>
    <t>80146</t>
  </si>
  <si>
    <t>Фильтр сетевой активный Электон 250/630</t>
  </si>
  <si>
    <t>Склад № 1 г. Саратов</t>
  </si>
  <si>
    <t>80145</t>
  </si>
  <si>
    <t>Электродвигатели и запчасти к ним</t>
  </si>
  <si>
    <t>61490</t>
  </si>
  <si>
    <t>Эл.двигатель 5А160М8У3 (11 кВт,750 об/мин)</t>
  </si>
  <si>
    <t>21.09.07</t>
  </si>
  <si>
    <t>61492</t>
  </si>
  <si>
    <t>61493</t>
  </si>
  <si>
    <t>Эл. Двигатели</t>
  </si>
  <si>
    <t>16723</t>
  </si>
  <si>
    <t>Электродвигатель ВАО 560-500квт</t>
  </si>
  <si>
    <t>01.01.89</t>
  </si>
  <si>
    <t>Советский р-н</t>
  </si>
  <si>
    <t>не востребовано</t>
  </si>
  <si>
    <t>Электродвигатели</t>
  </si>
  <si>
    <t>050052</t>
  </si>
  <si>
    <t>Станок обдирочно заточной 350мм Р-187</t>
  </si>
  <si>
    <t>30.11.01</t>
  </si>
  <si>
    <t>Перелюбский р-н</t>
  </si>
  <si>
    <t>2013г., перевод в НВЛ для реализации третьим лицам</t>
  </si>
  <si>
    <t>50982</t>
  </si>
  <si>
    <t>Подстанция КТПК (ВК) 160/10/0,4 с трансформ.</t>
  </si>
  <si>
    <t>30.01.06</t>
  </si>
  <si>
    <t>скв 57 Ириновское м.р. Новобурасский р-н</t>
  </si>
  <si>
    <t>не работает с 01/05/2017</t>
  </si>
  <si>
    <t>54134</t>
  </si>
  <si>
    <t>Прибор КВАНТ-С</t>
  </si>
  <si>
    <t>28.03.06</t>
  </si>
  <si>
    <t>Здание лаборатории инв.№ 00000200/3152</t>
  </si>
  <si>
    <t>1991 не эксплуатируется</t>
  </si>
  <si>
    <t>61491</t>
  </si>
  <si>
    <t>Ленинский р-н/г.Саратов, Буровая, 26, СЭН</t>
  </si>
  <si>
    <t>не работает с 2020</t>
  </si>
  <si>
    <t>80323</t>
  </si>
  <si>
    <t>Блок СППК5 50-63 пружина №57-2 шт. 17с16нж1</t>
  </si>
  <si>
    <t>31.05.16</t>
  </si>
  <si>
    <t>2016 не эксплуатируется</t>
  </si>
  <si>
    <t>Пакер</t>
  </si>
  <si>
    <t>01629700</t>
  </si>
  <si>
    <t>Подстанция КТВ-ТВ160/10 НСП-20</t>
  </si>
  <si>
    <t>31.10.01</t>
  </si>
  <si>
    <t>36039</t>
  </si>
  <si>
    <t>КТП- ТВ 160/6/0,4 с трансформатором 160/6</t>
  </si>
  <si>
    <t>31.05.03</t>
  </si>
  <si>
    <t>63004</t>
  </si>
  <si>
    <t>Подстанция КТПК(ВК)-63/10/0,4 - 93 УХЛ1</t>
  </si>
  <si>
    <t>31.12.07</t>
  </si>
  <si>
    <t>64282</t>
  </si>
  <si>
    <t>Трансформатор ТМПНГ-404/6-УХЛ 1</t>
  </si>
  <si>
    <t>Волжский р-н</t>
  </si>
  <si>
    <t>64751</t>
  </si>
  <si>
    <t>Трансформатор ОМП 10/6-0,23</t>
  </si>
  <si>
    <t>30.04.08</t>
  </si>
  <si>
    <t>Трансформатор ТМПНГ-100/3-УХЛ 1</t>
  </si>
  <si>
    <t>Прочее</t>
  </si>
  <si>
    <t>66443</t>
  </si>
  <si>
    <t>Площадка под станцию управления</t>
  </si>
  <si>
    <t>31.12.08</t>
  </si>
  <si>
    <t>66767</t>
  </si>
  <si>
    <t>Подстанция КТПК(ВК)-63/6/0,4 скв. №33 Пионерского  м/р</t>
  </si>
  <si>
    <t>66829</t>
  </si>
  <si>
    <t>66912</t>
  </si>
  <si>
    <t>66921</t>
  </si>
  <si>
    <t>Подстанция КТПК(ВК)-100/6/0,4</t>
  </si>
  <si>
    <t>Саратовская обл.Советский район, база БПО</t>
  </si>
  <si>
    <t>66932</t>
  </si>
  <si>
    <t>68158</t>
  </si>
  <si>
    <t>Подстанция КТПК(ВК)-63/6/0,4</t>
  </si>
  <si>
    <t>31.08.09</t>
  </si>
  <si>
    <t>69500</t>
  </si>
  <si>
    <t>Трансформатор ТМГ -630/10-11 УХЛ1;6/0,4</t>
  </si>
  <si>
    <t>31.07.10</t>
  </si>
  <si>
    <t>Лысогорский р-н, Урицкое м-е, скв.126</t>
  </si>
  <si>
    <t>73191</t>
  </si>
  <si>
    <t>31.12.11</t>
  </si>
  <si>
    <t>75429</t>
  </si>
  <si>
    <t>Подстанция КТПК(ВК)-400/6/0,4 скв. №73 Лимано-Грачевское м.р.</t>
  </si>
  <si>
    <t>31.01.13</t>
  </si>
  <si>
    <t>78244</t>
  </si>
  <si>
    <t>Площадка под оборудование КТПКскв.№29 Бис Западно-Рыбушанское м.р.</t>
  </si>
  <si>
    <t>31.08.14</t>
  </si>
  <si>
    <t>78874</t>
  </si>
  <si>
    <t>Площадка под оборудование КТПК</t>
  </si>
  <si>
    <t>31.03.15</t>
  </si>
  <si>
    <t>81330</t>
  </si>
  <si>
    <t>Подстанция КТПК(ВК)-63/6/0,4 с трансф.-63/6</t>
  </si>
  <si>
    <t>30.04.17</t>
  </si>
  <si>
    <t>86350</t>
  </si>
  <si>
    <t>Пакер мех осевой ПВМ-О(КВ) 136-52-35 с каб вводом</t>
  </si>
  <si>
    <t>31.07.18</t>
  </si>
  <si>
    <t>88149</t>
  </si>
  <si>
    <t>Пакер ПРО-ЯТ-О-114-50-350-Т100-К3-01 в комп.с ИПГ</t>
  </si>
  <si>
    <t>31.08.19</t>
  </si>
  <si>
    <t>Итого:</t>
  </si>
  <si>
    <t>Начальник УМТО</t>
  </si>
  <si>
    <t>Д.С. Участкин</t>
  </si>
  <si>
    <t>86896</t>
  </si>
  <si>
    <t>Вагон-сушилка с душем типа Ахтуба-СД на прицепе-шасси модели 8469</t>
  </si>
  <si>
    <t>86873</t>
  </si>
  <si>
    <t>Вагон столовая типа Ахтуба на прицепе-шасси модели 8469</t>
  </si>
  <si>
    <t>86886</t>
  </si>
  <si>
    <t>75846</t>
  </si>
  <si>
    <t xml:space="preserve">Здание теплогенераторной </t>
  </si>
  <si>
    <t>Оборудование для котельных</t>
  </si>
  <si>
    <t>75847</t>
  </si>
  <si>
    <t>Теплогенератор KROLL HM200 с газовой жидкотопливной горелкой</t>
  </si>
  <si>
    <t>75845</t>
  </si>
  <si>
    <t>Система воздуховодов для подогрева двигателей</t>
  </si>
  <si>
    <t>86917</t>
  </si>
  <si>
    <t>86904</t>
  </si>
  <si>
    <t>Вагон-сушилка с душем типа Ахтуба-СД на прицепе-шасси модели 85494</t>
  </si>
  <si>
    <t>01.01.2019</t>
  </si>
  <si>
    <t>86895</t>
  </si>
  <si>
    <t>01.12.2018</t>
  </si>
  <si>
    <t>86918</t>
  </si>
  <si>
    <t>Вагон-сушилка "Ковчег-809" на шасси прицепа 8341</t>
  </si>
  <si>
    <t>86902</t>
  </si>
  <si>
    <t>Вагон спальный Ковчег на шасси прицепа 8341-00001010</t>
  </si>
  <si>
    <t>01.02.2019</t>
  </si>
  <si>
    <t>86894</t>
  </si>
  <si>
    <t>Вагон спальный типа АХТУБА СП (на шасси прицепа 8341)</t>
  </si>
  <si>
    <t>Резервуары</t>
  </si>
  <si>
    <t>86875</t>
  </si>
  <si>
    <t>Емкость осреднительно-очистительная ЕОО-25"УНИКОМ" на шасси 84706К</t>
  </si>
  <si>
    <t>30.11.2018</t>
  </si>
  <si>
    <t>Станции управления электродвигателями</t>
  </si>
  <si>
    <t>66336</t>
  </si>
  <si>
    <t>Станция Малая Земная Спутниковой Связи DIRECWAY 7700/6040</t>
  </si>
  <si>
    <t>30.09.2008</t>
  </si>
  <si>
    <t>66389</t>
  </si>
  <si>
    <t>Станция Малая Земная спутниковой связи DIRECWAY</t>
  </si>
  <si>
    <t>31.10.2008</t>
  </si>
  <si>
    <t>Пакер ПВМ-О (КВ) 122-35-35  осевой механический с кабельным вводом</t>
  </si>
  <si>
    <t>Девяткин М.П(Дворянчиков)</t>
  </si>
  <si>
    <t>Девяткин М.П (Дворянчиков)</t>
  </si>
  <si>
    <t>Тимофеев А.В.</t>
  </si>
  <si>
    <t>Пятаков О.В.-Щанин О.Н.-Заярный А.В.</t>
  </si>
  <si>
    <t>база ЗУТТ</t>
  </si>
  <si>
    <t>Правобережный участок цеха МТО, г.Саратов</t>
  </si>
  <si>
    <t>Аверьянов О.В. (Козырев-Жох)</t>
  </si>
  <si>
    <t>01</t>
  </si>
  <si>
    <t xml:space="preserve"> "____" _____________ 2025 г.</t>
  </si>
  <si>
    <t>Перечень невостребованных ликвидных (НВЛ) МТР (01,022 счет) по состоянию на 30.06.2025г.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</si>
</sst>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_р_._-;\-* #,##0.00_р_._-;_-* &quot;-&quot;??_р_._-;_-@_-"/>
    <numFmt numFmtId="165" formatCode="#,##0.000&quot;р.&quot;"/>
    <numFmt numFmtId="166" formatCode="#,##0.00_р_."/>
    <numFmt numFmtId="167" formatCode="dd/mm/yy;@"/>
    <numFmt numFmtId="168" formatCode="#,##0.00\ _₽"/>
    <numFmt numFmtId="169" formatCode="0.0000"/>
    <numFmt numFmtId="170" formatCode="#,##0.00&quot;р.&quot;"/>
    <numFmt numFmtId="171" formatCode="#,##0_ ;\-#,##0\ 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Arial Cyr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4"/>
      <color theme="0"/>
      <name val="Times New Roman"/>
      <family val="1"/>
      <charset val="204"/>
    </font>
    <font>
      <sz val="8"/>
      <color indexed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color indexed="8"/>
      <name val="Times New Roman"/>
      <family val="1"/>
      <charset val="204"/>
    </font>
    <font>
      <sz val="10"/>
      <color theme="1"/>
      <name val="Arial Cyr"/>
      <charset val="204"/>
    </font>
    <font>
      <sz val="9"/>
      <color theme="1"/>
      <name val="Arial"/>
      <family val="2"/>
      <charset val="204"/>
    </font>
    <font>
      <sz val="10"/>
      <color rgb="FF0070C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Calibri"/>
      <family val="2"/>
      <scheme val="minor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1" fillId="0" borderId="0"/>
  </cellStyleXfs>
  <cellXfs count="123">
    <xf numFmtId="0" fontId="0" fillId="0" borderId="0" xfId="0"/>
    <xf numFmtId="0" fontId="1" fillId="0" borderId="0" xfId="0" applyFont="1" applyFill="1"/>
    <xf numFmtId="0" fontId="3" fillId="0" borderId="0" xfId="1" applyFont="1" applyFill="1"/>
    <xf numFmtId="0" fontId="1" fillId="0" borderId="0" xfId="0" applyFont="1" applyFill="1" applyAlignment="1">
      <alignment horizontal="center" vertical="center"/>
    </xf>
    <xf numFmtId="0" fontId="4" fillId="0" borderId="0" xfId="0" applyFont="1" applyFill="1"/>
    <xf numFmtId="0" fontId="0" fillId="0" borderId="0" xfId="0" applyFill="1"/>
    <xf numFmtId="0" fontId="5" fillId="0" borderId="0" xfId="0" applyFont="1" applyFill="1" applyBorder="1" applyAlignment="1">
      <alignment vertical="top" wrapText="1"/>
    </xf>
    <xf numFmtId="164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/>
    <xf numFmtId="0" fontId="5" fillId="0" borderId="0" xfId="0" applyFont="1" applyFill="1" applyBorder="1" applyAlignment="1">
      <alignment horizontal="left" vertical="top" wrapText="1"/>
    </xf>
    <xf numFmtId="0" fontId="6" fillId="0" borderId="1" xfId="0" applyFont="1" applyFill="1" applyBorder="1"/>
    <xf numFmtId="0" fontId="5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horizontal="center" vertical="top" wrapText="1"/>
    </xf>
    <xf numFmtId="0" fontId="6" fillId="0" borderId="0" xfId="0" applyFont="1" applyFill="1" applyBorder="1"/>
    <xf numFmtId="0" fontId="7" fillId="0" borderId="0" xfId="0" applyFont="1" applyFill="1" applyAlignment="1"/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/>
    <xf numFmtId="49" fontId="1" fillId="0" borderId="0" xfId="0" applyNumberFormat="1" applyFont="1" applyFill="1"/>
    <xf numFmtId="0" fontId="9" fillId="0" borderId="1" xfId="0" applyFont="1" applyFill="1" applyBorder="1" applyAlignment="1">
      <alignment horizontal="center"/>
    </xf>
    <xf numFmtId="0" fontId="9" fillId="0" borderId="0" xfId="0" applyFont="1" applyFill="1" applyBorder="1" applyAlignment="1"/>
    <xf numFmtId="49" fontId="10" fillId="0" borderId="0" xfId="0" applyNumberFormat="1" applyFont="1" applyFill="1" applyAlignment="1">
      <alignment horizontal="right"/>
    </xf>
    <xf numFmtId="49" fontId="11" fillId="0" borderId="0" xfId="0" applyNumberFormat="1" applyFont="1" applyFill="1" applyAlignment="1">
      <alignment horizontal="center" vertical="center"/>
    </xf>
    <xf numFmtId="0" fontId="12" fillId="0" borderId="0" xfId="0" applyFont="1" applyFill="1" applyAlignment="1">
      <alignment horizontal="right"/>
    </xf>
    <xf numFmtId="0" fontId="12" fillId="0" borderId="0" xfId="0" applyFont="1" applyFill="1" applyAlignment="1">
      <alignment horizontal="center" vertical="center"/>
    </xf>
    <xf numFmtId="0" fontId="13" fillId="0" borderId="2" xfId="0" applyFont="1" applyFill="1" applyBorder="1" applyAlignment="1">
      <alignment horizontal="center" vertical="top"/>
    </xf>
    <xf numFmtId="0" fontId="12" fillId="0" borderId="0" xfId="0" applyFont="1" applyFill="1" applyAlignment="1">
      <alignment horizontal="center"/>
    </xf>
    <xf numFmtId="49" fontId="14" fillId="0" borderId="0" xfId="0" applyNumberFormat="1" applyFont="1" applyFill="1" applyAlignment="1">
      <alignment horizontal="right"/>
    </xf>
    <xf numFmtId="0" fontId="15" fillId="0" borderId="0" xfId="0" applyFont="1" applyFill="1" applyAlignment="1"/>
    <xf numFmtId="0" fontId="6" fillId="0" borderId="0" xfId="0" applyFont="1" applyFill="1" applyAlignment="1"/>
    <xf numFmtId="0" fontId="15" fillId="0" borderId="0" xfId="0" applyFont="1" applyFill="1" applyAlignment="1">
      <alignment horizontal="center" vertical="center"/>
    </xf>
    <xf numFmtId="0" fontId="16" fillId="0" borderId="0" xfId="0" applyFont="1" applyFill="1" applyBorder="1" applyAlignment="1"/>
    <xf numFmtId="49" fontId="17" fillId="0" borderId="0" xfId="0" applyNumberFormat="1" applyFont="1" applyFill="1" applyAlignment="1"/>
    <xf numFmtId="49" fontId="18" fillId="0" borderId="0" xfId="0" applyNumberFormat="1" applyFont="1" applyFill="1" applyAlignment="1">
      <alignment horizontal="center" vertical="center"/>
    </xf>
    <xf numFmtId="0" fontId="19" fillId="0" borderId="0" xfId="0" applyFont="1" applyFill="1" applyAlignment="1">
      <alignment horizontal="center"/>
    </xf>
    <xf numFmtId="0" fontId="19" fillId="0" borderId="0" xfId="0" applyFont="1" applyFill="1" applyAlignment="1">
      <alignment horizontal="center" vertical="center"/>
    </xf>
    <xf numFmtId="49" fontId="19" fillId="0" borderId="0" xfId="0" applyNumberFormat="1" applyFont="1" applyFill="1" applyAlignment="1">
      <alignment horizontal="center"/>
    </xf>
    <xf numFmtId="49" fontId="20" fillId="0" borderId="0" xfId="0" applyNumberFormat="1" applyFont="1" applyFill="1" applyAlignment="1">
      <alignment horizontal="center"/>
    </xf>
    <xf numFmtId="0" fontId="22" fillId="0" borderId="3" xfId="2" applyFont="1" applyFill="1" applyBorder="1" applyAlignment="1">
      <alignment horizontal="left" vertical="center" wrapText="1"/>
    </xf>
    <xf numFmtId="0" fontId="22" fillId="0" borderId="4" xfId="2" applyFont="1" applyFill="1" applyBorder="1" applyAlignment="1">
      <alignment horizontal="left" vertical="center" wrapText="1"/>
    </xf>
    <xf numFmtId="0" fontId="19" fillId="0" borderId="3" xfId="2" applyFont="1" applyFill="1" applyBorder="1" applyAlignment="1">
      <alignment horizontal="center" vertical="center" wrapText="1"/>
    </xf>
    <xf numFmtId="49" fontId="22" fillId="0" borderId="3" xfId="2" applyNumberFormat="1" applyFont="1" applyFill="1" applyBorder="1" applyAlignment="1">
      <alignment horizontal="left" vertical="center" wrapText="1"/>
    </xf>
    <xf numFmtId="165" fontId="22" fillId="0" borderId="3" xfId="2" applyNumberFormat="1" applyFont="1" applyFill="1" applyBorder="1" applyAlignment="1">
      <alignment horizontal="left" vertical="center" wrapText="1"/>
    </xf>
    <xf numFmtId="0" fontId="19" fillId="0" borderId="3" xfId="2" applyFont="1" applyFill="1" applyBorder="1" applyAlignment="1">
      <alignment horizontal="left" vertical="center" wrapText="1"/>
    </xf>
    <xf numFmtId="166" fontId="19" fillId="0" borderId="3" xfId="2" applyNumberFormat="1" applyFont="1" applyFill="1" applyBorder="1" applyAlignment="1">
      <alignment horizontal="left" vertical="center" wrapText="1"/>
    </xf>
    <xf numFmtId="2" fontId="22" fillId="0" borderId="3" xfId="2" applyNumberFormat="1" applyFont="1" applyFill="1" applyBorder="1" applyAlignment="1">
      <alignment horizontal="left" vertical="center" wrapText="1"/>
    </xf>
    <xf numFmtId="49" fontId="19" fillId="0" borderId="3" xfId="0" applyNumberFormat="1" applyFont="1" applyFill="1" applyBorder="1" applyAlignment="1">
      <alignment horizontal="left" vertical="center" wrapText="1"/>
    </xf>
    <xf numFmtId="49" fontId="20" fillId="0" borderId="0" xfId="0" applyNumberFormat="1" applyFont="1" applyFill="1" applyAlignment="1">
      <alignment horizontal="center" vertical="center"/>
    </xf>
    <xf numFmtId="0" fontId="22" fillId="0" borderId="3" xfId="2" applyFont="1" applyFill="1" applyBorder="1" applyAlignment="1">
      <alignment horizontal="center" vertical="center" wrapText="1"/>
    </xf>
    <xf numFmtId="0" fontId="22" fillId="0" borderId="4" xfId="2" applyFont="1" applyFill="1" applyBorder="1" applyAlignment="1">
      <alignment horizontal="center" vertical="center" wrapText="1"/>
    </xf>
    <xf numFmtId="0" fontId="22" fillId="0" borderId="5" xfId="2" applyFont="1" applyFill="1" applyBorder="1" applyAlignment="1">
      <alignment horizontal="center" vertical="center" wrapText="1"/>
    </xf>
    <xf numFmtId="49" fontId="22" fillId="0" borderId="6" xfId="2" applyNumberFormat="1" applyFont="1" applyFill="1" applyBorder="1" applyAlignment="1">
      <alignment horizontal="center" vertical="center" wrapText="1"/>
    </xf>
    <xf numFmtId="0" fontId="22" fillId="0" borderId="9" xfId="2" applyFont="1" applyFill="1" applyBorder="1" applyAlignment="1">
      <alignment horizontal="center" vertical="center" wrapText="1"/>
    </xf>
    <xf numFmtId="0" fontId="22" fillId="0" borderId="7" xfId="2" applyFont="1" applyFill="1" applyBorder="1" applyAlignment="1">
      <alignment horizontal="center" vertical="center" wrapText="1"/>
    </xf>
    <xf numFmtId="0" fontId="22" fillId="0" borderId="8" xfId="2" applyFont="1" applyFill="1" applyBorder="1" applyAlignment="1">
      <alignment horizontal="center" vertical="center" wrapText="1"/>
    </xf>
    <xf numFmtId="167" fontId="19" fillId="0" borderId="8" xfId="0" applyNumberFormat="1" applyFont="1" applyFill="1" applyBorder="1" applyAlignment="1">
      <alignment horizontal="center" vertical="center" wrapText="1"/>
    </xf>
    <xf numFmtId="166" fontId="22" fillId="0" borderId="8" xfId="2" applyNumberFormat="1" applyFont="1" applyFill="1" applyBorder="1" applyAlignment="1">
      <alignment horizontal="center" vertical="center" wrapText="1"/>
    </xf>
    <xf numFmtId="2" fontId="19" fillId="0" borderId="8" xfId="0" applyNumberFormat="1" applyFont="1" applyFill="1" applyBorder="1" applyAlignment="1">
      <alignment horizontal="center" vertical="center"/>
    </xf>
    <xf numFmtId="2" fontId="22" fillId="0" borderId="8" xfId="2" applyNumberFormat="1" applyFont="1" applyFill="1" applyBorder="1" applyAlignment="1">
      <alignment horizontal="center" vertical="center" wrapText="1"/>
    </xf>
    <xf numFmtId="168" fontId="19" fillId="0" borderId="8" xfId="0" applyNumberFormat="1" applyFont="1" applyFill="1" applyBorder="1" applyAlignment="1">
      <alignment horizontal="center" vertical="center"/>
    </xf>
    <xf numFmtId="166" fontId="19" fillId="0" borderId="8" xfId="0" applyNumberFormat="1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169" fontId="22" fillId="0" borderId="8" xfId="2" applyNumberFormat="1" applyFont="1" applyFill="1" applyBorder="1" applyAlignment="1">
      <alignment horizontal="center" vertical="center" wrapText="1"/>
    </xf>
    <xf numFmtId="49" fontId="19" fillId="0" borderId="10" xfId="0" applyNumberFormat="1" applyFont="1" applyFill="1" applyBorder="1" applyAlignment="1">
      <alignment horizontal="center" vertical="center" wrapText="1"/>
    </xf>
    <xf numFmtId="2" fontId="19" fillId="0" borderId="8" xfId="0" applyNumberFormat="1" applyFont="1" applyFill="1" applyBorder="1" applyAlignment="1">
      <alignment horizontal="center" vertical="center" wrapText="1"/>
    </xf>
    <xf numFmtId="49" fontId="23" fillId="0" borderId="8" xfId="0" applyNumberFormat="1" applyFont="1" applyFill="1" applyBorder="1" applyAlignment="1">
      <alignment horizontal="center" vertical="center" wrapText="1"/>
    </xf>
    <xf numFmtId="0" fontId="24" fillId="0" borderId="8" xfId="0" applyNumberFormat="1" applyFont="1" applyFill="1" applyBorder="1" applyAlignment="1" applyProtection="1">
      <alignment horizontal="center" vertical="center" wrapText="1"/>
    </xf>
    <xf numFmtId="49" fontId="22" fillId="0" borderId="8" xfId="2" applyNumberFormat="1" applyFont="1" applyFill="1" applyBorder="1" applyAlignment="1">
      <alignment horizontal="center" vertical="center" wrapText="1"/>
    </xf>
    <xf numFmtId="167" fontId="25" fillId="0" borderId="8" xfId="0" applyNumberFormat="1" applyFont="1" applyFill="1" applyBorder="1" applyAlignment="1">
      <alignment horizontal="center" vertical="center" wrapText="1"/>
    </xf>
    <xf numFmtId="0" fontId="26" fillId="0" borderId="8" xfId="0" applyFont="1" applyFill="1" applyBorder="1" applyAlignment="1">
      <alignment horizontal="center" vertical="center"/>
    </xf>
    <xf numFmtId="49" fontId="25" fillId="0" borderId="8" xfId="0" applyNumberFormat="1" applyFont="1" applyFill="1" applyBorder="1" applyAlignment="1">
      <alignment horizontal="center" vertical="center"/>
    </xf>
    <xf numFmtId="167" fontId="19" fillId="0" borderId="8" xfId="0" applyNumberFormat="1" applyFont="1" applyFill="1" applyBorder="1" applyAlignment="1">
      <alignment horizontal="center" vertical="center"/>
    </xf>
    <xf numFmtId="0" fontId="24" fillId="0" borderId="8" xfId="0" applyNumberFormat="1" applyFont="1" applyFill="1" applyBorder="1" applyAlignment="1" applyProtection="1">
      <alignment horizontal="center" vertical="center"/>
    </xf>
    <xf numFmtId="0" fontId="27" fillId="0" borderId="0" xfId="0" applyFont="1" applyFill="1"/>
    <xf numFmtId="0" fontId="26" fillId="0" borderId="8" xfId="0" applyFont="1" applyFill="1" applyBorder="1" applyAlignment="1">
      <alignment horizontal="center" vertical="center" wrapText="1"/>
    </xf>
    <xf numFmtId="49" fontId="19" fillId="0" borderId="8" xfId="0" applyNumberFormat="1" applyFont="1" applyFill="1" applyBorder="1" applyAlignment="1">
      <alignment horizontal="center" vertical="center" wrapText="1"/>
    </xf>
    <xf numFmtId="0" fontId="22" fillId="0" borderId="11" xfId="2" applyFont="1" applyFill="1" applyBorder="1" applyAlignment="1">
      <alignment horizontal="center" vertical="center" wrapText="1"/>
    </xf>
    <xf numFmtId="166" fontId="22" fillId="0" borderId="12" xfId="2" applyNumberFormat="1" applyFont="1" applyFill="1" applyBorder="1" applyAlignment="1">
      <alignment horizontal="center" vertical="center" wrapText="1"/>
    </xf>
    <xf numFmtId="2" fontId="19" fillId="0" borderId="12" xfId="0" applyNumberFormat="1" applyFont="1" applyFill="1" applyBorder="1" applyAlignment="1">
      <alignment horizontal="center" vertical="center"/>
    </xf>
    <xf numFmtId="166" fontId="19" fillId="0" borderId="12" xfId="0" applyNumberFormat="1" applyFont="1" applyFill="1" applyBorder="1" applyAlignment="1">
      <alignment horizontal="center" vertical="center" wrapText="1"/>
    </xf>
    <xf numFmtId="0" fontId="19" fillId="0" borderId="12" xfId="0" applyFont="1" applyFill="1" applyBorder="1" applyAlignment="1">
      <alignment horizontal="center" vertical="center" wrapText="1"/>
    </xf>
    <xf numFmtId="169" fontId="22" fillId="0" borderId="12" xfId="2" applyNumberFormat="1" applyFont="1" applyFill="1" applyBorder="1" applyAlignment="1">
      <alignment horizontal="center" vertical="center" wrapText="1"/>
    </xf>
    <xf numFmtId="2" fontId="22" fillId="0" borderId="12" xfId="2" applyNumberFormat="1" applyFont="1" applyFill="1" applyBorder="1" applyAlignment="1">
      <alignment horizontal="center" vertical="center" wrapText="1"/>
    </xf>
    <xf numFmtId="49" fontId="19" fillId="0" borderId="13" xfId="0" applyNumberFormat="1" applyFont="1" applyFill="1" applyBorder="1" applyAlignment="1">
      <alignment horizontal="center" vertical="center" wrapText="1"/>
    </xf>
    <xf numFmtId="0" fontId="22" fillId="0" borderId="14" xfId="2" applyFont="1" applyFill="1" applyBorder="1" applyAlignment="1">
      <alignment horizontal="center" vertical="center" wrapText="1"/>
    </xf>
    <xf numFmtId="0" fontId="28" fillId="0" borderId="15" xfId="2" applyFont="1" applyFill="1" applyBorder="1" applyAlignment="1">
      <alignment horizontal="left" vertical="center" wrapText="1"/>
    </xf>
    <xf numFmtId="0" fontId="22" fillId="0" borderId="15" xfId="2" applyFont="1" applyFill="1" applyBorder="1" applyAlignment="1">
      <alignment horizontal="center" vertical="center" wrapText="1"/>
    </xf>
    <xf numFmtId="0" fontId="22" fillId="0" borderId="15" xfId="2" applyFont="1" applyFill="1" applyBorder="1" applyAlignment="1">
      <alignment horizontal="left" vertical="center" wrapText="1"/>
    </xf>
    <xf numFmtId="49" fontId="19" fillId="0" borderId="15" xfId="0" applyNumberFormat="1" applyFont="1" applyFill="1" applyBorder="1" applyAlignment="1">
      <alignment horizontal="center" vertical="center"/>
    </xf>
    <xf numFmtId="166" fontId="28" fillId="0" borderId="15" xfId="2" applyNumberFormat="1" applyFont="1" applyFill="1" applyBorder="1" applyAlignment="1">
      <alignment horizontal="right" vertical="center" wrapText="1"/>
    </xf>
    <xf numFmtId="2" fontId="19" fillId="0" borderId="15" xfId="0" applyNumberFormat="1" applyFont="1" applyFill="1" applyBorder="1" applyAlignment="1">
      <alignment horizontal="center" vertical="center"/>
    </xf>
    <xf numFmtId="4" fontId="29" fillId="0" borderId="15" xfId="0" applyNumberFormat="1" applyFont="1" applyFill="1" applyBorder="1" applyAlignment="1">
      <alignment vertical="center"/>
    </xf>
    <xf numFmtId="166" fontId="19" fillId="0" borderId="15" xfId="0" applyNumberFormat="1" applyFont="1" applyFill="1" applyBorder="1" applyAlignment="1">
      <alignment vertical="center" wrapText="1"/>
    </xf>
    <xf numFmtId="0" fontId="19" fillId="0" borderId="15" xfId="0" applyFont="1" applyFill="1" applyBorder="1" applyAlignment="1">
      <alignment horizontal="center" vertical="center" wrapText="1"/>
    </xf>
    <xf numFmtId="2" fontId="19" fillId="0" borderId="15" xfId="2" applyNumberFormat="1" applyFont="1" applyFill="1" applyBorder="1" applyAlignment="1">
      <alignment horizontal="center" vertical="center" wrapText="1"/>
    </xf>
    <xf numFmtId="169" fontId="22" fillId="0" borderId="15" xfId="2" applyNumberFormat="1" applyFont="1" applyFill="1" applyBorder="1" applyAlignment="1">
      <alignment horizontal="center" vertical="center" wrapText="1"/>
    </xf>
    <xf numFmtId="2" fontId="22" fillId="0" borderId="15" xfId="2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>
      <alignment horizontal="center" vertical="center" wrapText="1"/>
    </xf>
    <xf numFmtId="0" fontId="22" fillId="0" borderId="0" xfId="2" applyFont="1" applyFill="1" applyBorder="1" applyAlignment="1">
      <alignment horizontal="center" vertical="center" wrapText="1"/>
    </xf>
    <xf numFmtId="49" fontId="22" fillId="0" borderId="0" xfId="2" applyNumberFormat="1" applyFont="1" applyFill="1" applyBorder="1" applyAlignment="1">
      <alignment horizontal="center" vertical="center" wrapText="1"/>
    </xf>
    <xf numFmtId="170" fontId="22" fillId="0" borderId="0" xfId="2" applyNumberFormat="1" applyFont="1" applyFill="1" applyBorder="1" applyAlignment="1">
      <alignment horizontal="right" vertical="center" wrapText="1"/>
    </xf>
    <xf numFmtId="14" fontId="19" fillId="0" borderId="0" xfId="2" applyNumberFormat="1" applyFont="1" applyFill="1" applyBorder="1" applyAlignment="1">
      <alignment horizontal="center" vertical="center" wrapText="1"/>
    </xf>
    <xf numFmtId="166" fontId="19" fillId="0" borderId="0" xfId="2" applyNumberFormat="1" applyFont="1" applyFill="1" applyBorder="1" applyAlignment="1">
      <alignment horizontal="center" vertical="center" wrapText="1"/>
    </xf>
    <xf numFmtId="171" fontId="19" fillId="0" borderId="0" xfId="0" applyNumberFormat="1" applyFont="1" applyFill="1" applyBorder="1" applyAlignment="1">
      <alignment horizontal="center" vertical="center"/>
    </xf>
    <xf numFmtId="2" fontId="19" fillId="0" borderId="0" xfId="0" applyNumberFormat="1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22" fillId="0" borderId="1" xfId="2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Fill="1" applyBorder="1"/>
    <xf numFmtId="49" fontId="0" fillId="0" borderId="0" xfId="0" applyNumberFormat="1" applyFill="1" applyBorder="1"/>
    <xf numFmtId="4" fontId="0" fillId="0" borderId="0" xfId="0" applyNumberFormat="1" applyFill="1" applyBorder="1"/>
    <xf numFmtId="2" fontId="30" fillId="0" borderId="0" xfId="0" applyNumberFormat="1" applyFont="1" applyFill="1" applyBorder="1" applyAlignment="1">
      <alignment horizontal="right" vertical="top" wrapText="1"/>
    </xf>
    <xf numFmtId="0" fontId="30" fillId="0" borderId="0" xfId="0" applyFont="1" applyFill="1" applyBorder="1" applyAlignment="1">
      <alignment horizontal="right" vertical="top" wrapText="1"/>
    </xf>
    <xf numFmtId="0" fontId="30" fillId="0" borderId="0" xfId="0" applyFont="1" applyFill="1" applyBorder="1" applyAlignment="1">
      <alignment horizontal="center" vertical="top" wrapText="1"/>
    </xf>
    <xf numFmtId="167" fontId="25" fillId="0" borderId="12" xfId="0" applyNumberFormat="1" applyFont="1" applyFill="1" applyBorder="1" applyAlignment="1">
      <alignment horizontal="center" vertical="center" wrapText="1"/>
    </xf>
    <xf numFmtId="2" fontId="19" fillId="0" borderId="12" xfId="0" applyNumberFormat="1" applyFont="1" applyFill="1" applyBorder="1" applyAlignment="1">
      <alignment horizontal="center" vertical="center" wrapText="1"/>
    </xf>
    <xf numFmtId="0" fontId="22" fillId="0" borderId="0" xfId="2" applyNumberFormat="1" applyFont="1" applyFill="1" applyBorder="1" applyAlignment="1">
      <alignment horizontal="center" vertical="center" wrapText="1"/>
    </xf>
    <xf numFmtId="0" fontId="22" fillId="0" borderId="0" xfId="2" applyNumberFormat="1" applyFont="1" applyFill="1" applyBorder="1" applyAlignment="1">
      <alignment horizontal="right" vertical="center" wrapText="1"/>
    </xf>
    <xf numFmtId="4" fontId="0" fillId="0" borderId="0" xfId="0" applyNumberFormat="1" applyFill="1"/>
    <xf numFmtId="0" fontId="16" fillId="0" borderId="1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right" vertical="top"/>
    </xf>
    <xf numFmtId="0" fontId="5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 vertical="top" wrapText="1"/>
    </xf>
  </cellXfs>
  <cellStyles count="3">
    <cellStyle name="Обычный" xfId="0" builtinId="0"/>
    <cellStyle name="Обычный 2" xfId="1"/>
    <cellStyle name="Обычный_Лист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R113"/>
  <sheetViews>
    <sheetView tabSelected="1" zoomScale="80" zoomScaleNormal="80" workbookViewId="0">
      <pane ySplit="16" topLeftCell="A97" activePane="bottomLeft" state="frozen"/>
      <selection activeCell="G23" sqref="G23"/>
      <selection pane="bottomLeft" activeCell="K108" sqref="K108:K112"/>
    </sheetView>
  </sheetViews>
  <sheetFormatPr defaultColWidth="8.85546875" defaultRowHeight="15" outlineLevelCol="1" x14ac:dyDescent="0.25"/>
  <cols>
    <col min="1" max="1" width="9.85546875" style="5" customWidth="1"/>
    <col min="2" max="2" width="4.5703125" style="5" customWidth="1"/>
    <col min="3" max="3" width="22.5703125" style="5" customWidth="1"/>
    <col min="4" max="4" width="13.85546875" style="107" customWidth="1"/>
    <col min="5" max="5" width="24.5703125" style="5" customWidth="1"/>
    <col min="6" max="6" width="13" style="5" customWidth="1"/>
    <col min="7" max="7" width="16" style="5" customWidth="1"/>
    <col min="8" max="8" width="15.140625" style="5" customWidth="1" outlineLevel="1"/>
    <col min="9" max="9" width="6.7109375" style="5" customWidth="1"/>
    <col min="10" max="10" width="12" style="5" customWidth="1"/>
    <col min="11" max="11" width="14.7109375" style="5" customWidth="1"/>
    <col min="12" max="12" width="14.5703125" style="5" customWidth="1"/>
    <col min="13" max="13" width="19.140625" style="73" customWidth="1"/>
    <col min="14" max="14" width="16.85546875" style="73" customWidth="1"/>
    <col min="15" max="15" width="22.85546875" style="5" customWidth="1"/>
    <col min="16" max="16" width="23.5703125" style="5" customWidth="1"/>
    <col min="17" max="17" width="22.85546875" style="5" customWidth="1"/>
    <col min="18" max="18" width="16.85546875" style="5" customWidth="1"/>
    <col min="19" max="16384" width="8.85546875" style="5"/>
  </cols>
  <sheetData>
    <row r="1" spans="1:18" ht="18.75" customHeight="1" x14ac:dyDescent="0.25">
      <c r="A1" s="1"/>
      <c r="B1" s="2"/>
      <c r="C1" s="1"/>
      <c r="D1" s="3"/>
      <c r="E1" s="1"/>
      <c r="F1" s="1"/>
      <c r="G1" s="1"/>
      <c r="H1" s="1"/>
      <c r="I1" s="1"/>
      <c r="J1" s="1"/>
      <c r="K1" s="1"/>
      <c r="L1" s="1"/>
      <c r="M1" s="4"/>
      <c r="N1" s="5"/>
      <c r="O1" s="6"/>
      <c r="P1" s="6"/>
      <c r="Q1" s="120" t="s">
        <v>0</v>
      </c>
      <c r="R1" s="120"/>
    </row>
    <row r="2" spans="1:18" ht="18.75" x14ac:dyDescent="0.3">
      <c r="A2" s="1"/>
      <c r="B2" s="1"/>
      <c r="C2" s="1"/>
      <c r="D2" s="3"/>
      <c r="E2" s="1"/>
      <c r="F2" s="1"/>
      <c r="G2" s="1"/>
      <c r="H2" s="1"/>
      <c r="I2" s="1"/>
      <c r="J2" s="1"/>
      <c r="K2" s="1"/>
      <c r="L2" s="1"/>
      <c r="M2" s="4"/>
      <c r="N2" s="7"/>
      <c r="O2" s="8"/>
      <c r="P2" s="8"/>
      <c r="Q2" s="8"/>
      <c r="R2" s="9"/>
    </row>
    <row r="3" spans="1:18" ht="15.75" x14ac:dyDescent="0.25">
      <c r="A3" s="1"/>
      <c r="B3" s="1"/>
      <c r="C3" s="1"/>
      <c r="D3" s="3"/>
      <c r="E3" s="1"/>
      <c r="F3" s="1"/>
      <c r="G3" s="1"/>
      <c r="H3" s="1"/>
      <c r="I3" s="1"/>
      <c r="J3" s="1"/>
      <c r="K3" s="1"/>
      <c r="L3" s="1"/>
      <c r="M3" s="4"/>
      <c r="N3" s="5"/>
      <c r="Q3" s="121" t="s">
        <v>1</v>
      </c>
      <c r="R3" s="121"/>
    </row>
    <row r="4" spans="1:18" ht="15.75" x14ac:dyDescent="0.25">
      <c r="A4" s="1"/>
      <c r="B4" s="1"/>
      <c r="C4" s="1"/>
      <c r="D4" s="3"/>
      <c r="E4" s="1"/>
      <c r="F4" s="1"/>
      <c r="G4" s="1"/>
      <c r="H4" s="1"/>
      <c r="I4" s="1"/>
      <c r="J4" s="1"/>
      <c r="K4" s="1"/>
      <c r="L4" s="1"/>
      <c r="M4" s="4"/>
      <c r="N4" s="5"/>
      <c r="Q4" s="122" t="s">
        <v>2</v>
      </c>
      <c r="R4" s="122"/>
    </row>
    <row r="5" spans="1:18" ht="15.75" x14ac:dyDescent="0.25">
      <c r="A5" s="1"/>
      <c r="B5" s="1"/>
      <c r="C5" s="1"/>
      <c r="D5" s="3"/>
      <c r="E5" s="1"/>
      <c r="F5" s="1"/>
      <c r="G5" s="1"/>
      <c r="H5" s="1"/>
      <c r="I5" s="1"/>
      <c r="J5" s="1"/>
      <c r="K5" s="1"/>
      <c r="L5" s="1"/>
      <c r="M5" s="4"/>
      <c r="N5" s="5"/>
      <c r="Q5" s="10"/>
      <c r="R5" s="10"/>
    </row>
    <row r="6" spans="1:18" ht="18.75" customHeight="1" x14ac:dyDescent="0.3">
      <c r="A6" s="1"/>
      <c r="B6" s="1"/>
      <c r="C6" s="1"/>
      <c r="D6" s="3"/>
      <c r="E6" s="1"/>
      <c r="F6" s="1"/>
      <c r="G6" s="1"/>
      <c r="H6" s="1"/>
      <c r="I6" s="1"/>
      <c r="J6" s="1"/>
      <c r="K6" s="1"/>
      <c r="L6" s="1"/>
      <c r="M6" s="4"/>
      <c r="N6" s="5"/>
      <c r="Q6" s="11"/>
      <c r="R6" s="12" t="s">
        <v>3</v>
      </c>
    </row>
    <row r="7" spans="1:18" ht="18.75" x14ac:dyDescent="0.3">
      <c r="A7" s="1"/>
      <c r="B7" s="1"/>
      <c r="C7" s="1"/>
      <c r="D7" s="3"/>
      <c r="E7" s="1"/>
      <c r="F7" s="1"/>
      <c r="G7" s="1"/>
      <c r="H7" s="1"/>
      <c r="I7" s="1"/>
      <c r="J7" s="1"/>
      <c r="K7" s="1"/>
      <c r="L7" s="1"/>
      <c r="M7" s="4"/>
      <c r="N7" s="13"/>
      <c r="O7" s="13"/>
      <c r="P7" s="14"/>
      <c r="Q7" s="13"/>
      <c r="R7" s="13"/>
    </row>
    <row r="8" spans="1:18" ht="18.75" x14ac:dyDescent="0.3">
      <c r="A8" s="1"/>
      <c r="B8" s="1"/>
      <c r="C8" s="1"/>
      <c r="D8" s="3"/>
      <c r="E8" s="1"/>
      <c r="F8" s="1"/>
      <c r="G8" s="1"/>
      <c r="H8" s="1"/>
      <c r="I8" s="1"/>
      <c r="J8" s="1"/>
      <c r="K8" s="1"/>
      <c r="L8" s="1"/>
      <c r="M8" s="4"/>
      <c r="N8" s="6"/>
      <c r="O8" s="13"/>
      <c r="P8" s="8"/>
      <c r="Q8" s="8"/>
      <c r="R8" s="9"/>
    </row>
    <row r="9" spans="1:18" ht="18.75" customHeight="1" x14ac:dyDescent="0.3">
      <c r="A9" s="1"/>
      <c r="B9" s="1"/>
      <c r="C9" s="1"/>
      <c r="D9" s="3"/>
      <c r="E9" s="1"/>
      <c r="F9" s="1"/>
      <c r="G9" s="1"/>
      <c r="H9" s="1"/>
      <c r="I9" s="1"/>
      <c r="J9" s="1"/>
      <c r="K9" s="1"/>
      <c r="L9" s="1"/>
      <c r="M9" s="4"/>
      <c r="N9" s="13"/>
      <c r="O9" s="9"/>
      <c r="P9" s="122" t="s">
        <v>296</v>
      </c>
      <c r="Q9" s="122"/>
      <c r="R9" s="122"/>
    </row>
    <row r="10" spans="1:18" ht="15.75" x14ac:dyDescent="0.25">
      <c r="B10" s="15"/>
      <c r="C10" s="15" t="s">
        <v>4</v>
      </c>
      <c r="D10" s="16"/>
      <c r="E10" s="15"/>
      <c r="F10" s="15"/>
      <c r="G10" s="15"/>
      <c r="H10" s="15"/>
      <c r="I10" s="15"/>
      <c r="J10" s="15"/>
      <c r="K10" s="15"/>
      <c r="L10" s="15"/>
      <c r="M10" s="17"/>
      <c r="N10" s="4"/>
      <c r="O10" s="1"/>
      <c r="P10" s="1"/>
      <c r="Q10" s="1"/>
      <c r="R10" s="18"/>
    </row>
    <row r="11" spans="1:18" ht="15.75" x14ac:dyDescent="0.25">
      <c r="B11" s="15"/>
      <c r="C11" s="15" t="s">
        <v>5</v>
      </c>
      <c r="D11" s="16"/>
      <c r="E11" s="15"/>
      <c r="F11" s="15"/>
      <c r="H11" s="19"/>
      <c r="I11" s="19" t="s">
        <v>2</v>
      </c>
      <c r="L11" s="20"/>
      <c r="M11" s="17"/>
      <c r="N11" s="17"/>
      <c r="O11" s="15"/>
      <c r="P11" s="15"/>
      <c r="Q11" s="15"/>
      <c r="R11" s="21"/>
    </row>
    <row r="12" spans="1:18" ht="18.75" x14ac:dyDescent="0.25">
      <c r="A12" s="22"/>
      <c r="B12" s="23"/>
      <c r="C12" s="23"/>
      <c r="D12" s="24"/>
      <c r="E12" s="23"/>
      <c r="F12" s="23"/>
      <c r="H12" s="25"/>
      <c r="I12" s="25" t="s">
        <v>6</v>
      </c>
      <c r="L12" s="26"/>
      <c r="M12" s="26"/>
      <c r="N12" s="26"/>
      <c r="O12" s="26"/>
      <c r="P12" s="26"/>
      <c r="Q12" s="26"/>
      <c r="R12" s="27"/>
    </row>
    <row r="13" spans="1:18" ht="19.5" x14ac:dyDescent="0.35">
      <c r="A13" s="22"/>
      <c r="B13" s="28"/>
      <c r="C13" s="29" t="s">
        <v>297</v>
      </c>
      <c r="D13" s="30"/>
      <c r="E13" s="28"/>
      <c r="F13" s="28"/>
      <c r="G13" s="31"/>
      <c r="H13" s="31"/>
      <c r="L13" s="119"/>
      <c r="M13" s="119"/>
      <c r="N13" s="28"/>
      <c r="O13" s="28"/>
      <c r="P13" s="28"/>
      <c r="Q13" s="28"/>
      <c r="R13" s="32"/>
    </row>
    <row r="14" spans="1:18" ht="15.75" thickBot="1" x14ac:dyDescent="0.3">
      <c r="A14" s="33"/>
      <c r="B14" s="34"/>
      <c r="C14" s="34"/>
      <c r="D14" s="35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6"/>
    </row>
    <row r="15" spans="1:18" ht="39" thickBot="1" x14ac:dyDescent="0.3">
      <c r="A15" s="37"/>
      <c r="B15" s="38" t="s">
        <v>7</v>
      </c>
      <c r="C15" s="39" t="s">
        <v>8</v>
      </c>
      <c r="D15" s="38" t="s">
        <v>9</v>
      </c>
      <c r="E15" s="38" t="s">
        <v>10</v>
      </c>
      <c r="F15" s="38" t="s">
        <v>11</v>
      </c>
      <c r="G15" s="38" t="s">
        <v>12</v>
      </c>
      <c r="H15" s="40" t="s">
        <v>13</v>
      </c>
      <c r="I15" s="38" t="s">
        <v>14</v>
      </c>
      <c r="J15" s="41" t="s">
        <v>15</v>
      </c>
      <c r="K15" s="42" t="s">
        <v>16</v>
      </c>
      <c r="L15" s="42" t="s">
        <v>17</v>
      </c>
      <c r="M15" s="43" t="s">
        <v>18</v>
      </c>
      <c r="N15" s="44" t="s">
        <v>19</v>
      </c>
      <c r="O15" s="38" t="s">
        <v>20</v>
      </c>
      <c r="P15" s="45" t="s">
        <v>21</v>
      </c>
      <c r="Q15" s="38" t="s">
        <v>22</v>
      </c>
      <c r="R15" s="46" t="s">
        <v>23</v>
      </c>
    </row>
    <row r="16" spans="1:18" ht="15.75" thickBot="1" x14ac:dyDescent="0.3">
      <c r="A16" s="47"/>
      <c r="B16" s="48">
        <v>1</v>
      </c>
      <c r="C16" s="49">
        <v>2</v>
      </c>
      <c r="D16" s="48">
        <v>3</v>
      </c>
      <c r="E16" s="48">
        <v>4</v>
      </c>
      <c r="F16" s="48">
        <v>5</v>
      </c>
      <c r="G16" s="48">
        <v>6</v>
      </c>
      <c r="H16" s="48">
        <v>8</v>
      </c>
      <c r="I16" s="48">
        <v>9</v>
      </c>
      <c r="J16" s="48">
        <v>10</v>
      </c>
      <c r="K16" s="48">
        <v>11</v>
      </c>
      <c r="L16" s="48">
        <v>12</v>
      </c>
      <c r="M16" s="40">
        <v>13</v>
      </c>
      <c r="N16" s="40">
        <v>13</v>
      </c>
      <c r="O16" s="48">
        <v>14</v>
      </c>
      <c r="P16" s="48">
        <v>15</v>
      </c>
      <c r="Q16" s="50">
        <v>16</v>
      </c>
      <c r="R16" s="51" t="s">
        <v>24</v>
      </c>
    </row>
    <row r="17" spans="1:18" ht="38.25" x14ac:dyDescent="0.25">
      <c r="A17" s="47" t="s">
        <v>295</v>
      </c>
      <c r="B17" s="52">
        <v>1</v>
      </c>
      <c r="C17" s="53" t="s">
        <v>26</v>
      </c>
      <c r="D17" s="54" t="s">
        <v>34</v>
      </c>
      <c r="E17" s="54" t="s">
        <v>35</v>
      </c>
      <c r="F17" s="55" t="s">
        <v>36</v>
      </c>
      <c r="G17" s="56">
        <v>111000</v>
      </c>
      <c r="H17" s="56">
        <v>66600</v>
      </c>
      <c r="I17" s="57" t="s">
        <v>37</v>
      </c>
      <c r="J17" s="58">
        <v>1</v>
      </c>
      <c r="K17" s="59">
        <f>J17*G17</f>
        <v>111000</v>
      </c>
      <c r="L17" s="59">
        <f>J17*H17</f>
        <v>66600</v>
      </c>
      <c r="M17" s="60" t="s">
        <v>38</v>
      </c>
      <c r="N17" s="61" t="s">
        <v>62</v>
      </c>
      <c r="O17" s="61" t="s">
        <v>30</v>
      </c>
      <c r="P17" s="62" t="s">
        <v>31</v>
      </c>
      <c r="Q17" s="58" t="s">
        <v>32</v>
      </c>
      <c r="R17" s="63" t="s">
        <v>33</v>
      </c>
    </row>
    <row r="18" spans="1:18" ht="38.25" x14ac:dyDescent="0.25">
      <c r="A18" s="47" t="s">
        <v>295</v>
      </c>
      <c r="B18" s="52">
        <v>2</v>
      </c>
      <c r="C18" s="53" t="s">
        <v>26</v>
      </c>
      <c r="D18" s="54" t="s">
        <v>39</v>
      </c>
      <c r="E18" s="54" t="s">
        <v>35</v>
      </c>
      <c r="F18" s="55" t="s">
        <v>36</v>
      </c>
      <c r="G18" s="56">
        <v>111000</v>
      </c>
      <c r="H18" s="56">
        <v>66600</v>
      </c>
      <c r="I18" s="57" t="s">
        <v>37</v>
      </c>
      <c r="J18" s="58">
        <v>1</v>
      </c>
      <c r="K18" s="59">
        <f>J18*G18</f>
        <v>111000</v>
      </c>
      <c r="L18" s="59">
        <f>J18*H18</f>
        <v>66600</v>
      </c>
      <c r="M18" s="60" t="s">
        <v>38</v>
      </c>
      <c r="N18" s="61" t="s">
        <v>62</v>
      </c>
      <c r="O18" s="61" t="s">
        <v>30</v>
      </c>
      <c r="P18" s="62" t="s">
        <v>31</v>
      </c>
      <c r="Q18" s="58" t="s">
        <v>32</v>
      </c>
      <c r="R18" s="63" t="s">
        <v>33</v>
      </c>
    </row>
    <row r="19" spans="1:18" ht="38.25" x14ac:dyDescent="0.25">
      <c r="A19" s="47" t="s">
        <v>295</v>
      </c>
      <c r="B19" s="52">
        <v>3</v>
      </c>
      <c r="C19" s="53" t="s">
        <v>26</v>
      </c>
      <c r="D19" s="54" t="s">
        <v>40</v>
      </c>
      <c r="E19" s="54" t="s">
        <v>35</v>
      </c>
      <c r="F19" s="55" t="s">
        <v>36</v>
      </c>
      <c r="G19" s="56">
        <v>111000</v>
      </c>
      <c r="H19" s="56">
        <v>66600</v>
      </c>
      <c r="I19" s="57" t="s">
        <v>37</v>
      </c>
      <c r="J19" s="58">
        <v>1</v>
      </c>
      <c r="K19" s="59">
        <f t="shared" ref="K19:K74" si="0">J19*G19</f>
        <v>111000</v>
      </c>
      <c r="L19" s="59">
        <f t="shared" ref="L19:L74" si="1">J19*H19</f>
        <v>66600</v>
      </c>
      <c r="M19" s="60" t="s">
        <v>38</v>
      </c>
      <c r="N19" s="61" t="s">
        <v>62</v>
      </c>
      <c r="O19" s="61" t="s">
        <v>30</v>
      </c>
      <c r="P19" s="62" t="s">
        <v>31</v>
      </c>
      <c r="Q19" s="58" t="s">
        <v>32</v>
      </c>
      <c r="R19" s="63" t="s">
        <v>33</v>
      </c>
    </row>
    <row r="20" spans="1:18" ht="38.25" x14ac:dyDescent="0.25">
      <c r="A20" s="47" t="s">
        <v>295</v>
      </c>
      <c r="B20" s="52">
        <v>4</v>
      </c>
      <c r="C20" s="53" t="s">
        <v>41</v>
      </c>
      <c r="D20" s="61" t="s">
        <v>42</v>
      </c>
      <c r="E20" s="61" t="s">
        <v>43</v>
      </c>
      <c r="F20" s="55">
        <v>38954</v>
      </c>
      <c r="G20" s="64">
        <v>130618.12</v>
      </c>
      <c r="H20" s="56">
        <v>78370.87</v>
      </c>
      <c r="I20" s="57" t="s">
        <v>37</v>
      </c>
      <c r="J20" s="64">
        <v>1</v>
      </c>
      <c r="K20" s="59">
        <f t="shared" si="0"/>
        <v>130618.12</v>
      </c>
      <c r="L20" s="59">
        <f t="shared" si="1"/>
        <v>78370.87</v>
      </c>
      <c r="M20" s="65" t="s">
        <v>44</v>
      </c>
      <c r="N20" s="66" t="s">
        <v>50</v>
      </c>
      <c r="O20" s="66" t="s">
        <v>45</v>
      </c>
      <c r="P20" s="66" t="s">
        <v>31</v>
      </c>
      <c r="Q20" s="58" t="s">
        <v>32</v>
      </c>
      <c r="R20" s="63" t="s">
        <v>33</v>
      </c>
    </row>
    <row r="21" spans="1:18" ht="38.25" x14ac:dyDescent="0.25">
      <c r="A21" s="47" t="s">
        <v>295</v>
      </c>
      <c r="B21" s="52">
        <v>5</v>
      </c>
      <c r="C21" s="53" t="s">
        <v>46</v>
      </c>
      <c r="D21" s="61">
        <v>67561</v>
      </c>
      <c r="E21" s="61" t="s">
        <v>47</v>
      </c>
      <c r="F21" s="55">
        <v>39933</v>
      </c>
      <c r="G21" s="64">
        <v>594247.18000000005</v>
      </c>
      <c r="H21" s="56">
        <v>356548.30000000005</v>
      </c>
      <c r="I21" s="57" t="s">
        <v>48</v>
      </c>
      <c r="J21" s="64">
        <v>1</v>
      </c>
      <c r="K21" s="59">
        <f t="shared" si="0"/>
        <v>594247.18000000005</v>
      </c>
      <c r="L21" s="59">
        <f t="shared" si="1"/>
        <v>356548.30000000005</v>
      </c>
      <c r="M21" s="60" t="s">
        <v>49</v>
      </c>
      <c r="N21" s="61" t="s">
        <v>50</v>
      </c>
      <c r="O21" s="61" t="s">
        <v>30</v>
      </c>
      <c r="P21" s="62" t="s">
        <v>31</v>
      </c>
      <c r="Q21" s="58" t="s">
        <v>32</v>
      </c>
      <c r="R21" s="63" t="s">
        <v>33</v>
      </c>
    </row>
    <row r="22" spans="1:18" ht="38.25" x14ac:dyDescent="0.25">
      <c r="A22" s="47" t="s">
        <v>295</v>
      </c>
      <c r="B22" s="52">
        <v>6</v>
      </c>
      <c r="C22" s="53" t="s">
        <v>84</v>
      </c>
      <c r="D22" s="61" t="s">
        <v>188</v>
      </c>
      <c r="E22" s="61" t="s">
        <v>189</v>
      </c>
      <c r="F22" s="68" t="s">
        <v>190</v>
      </c>
      <c r="G22" s="64">
        <v>620084.12</v>
      </c>
      <c r="H22" s="56">
        <v>465063.08999999997</v>
      </c>
      <c r="I22" s="57" t="s">
        <v>37</v>
      </c>
      <c r="J22" s="64">
        <v>1</v>
      </c>
      <c r="K22" s="59">
        <f t="shared" si="0"/>
        <v>620084.12</v>
      </c>
      <c r="L22" s="59">
        <f t="shared" si="1"/>
        <v>465063.08999999997</v>
      </c>
      <c r="M22" s="60" t="s">
        <v>167</v>
      </c>
      <c r="N22" s="61"/>
      <c r="O22" s="61" t="s">
        <v>191</v>
      </c>
      <c r="P22" s="62" t="s">
        <v>31</v>
      </c>
      <c r="Q22" s="58" t="s">
        <v>32</v>
      </c>
      <c r="R22" s="63" t="s">
        <v>33</v>
      </c>
    </row>
    <row r="23" spans="1:18" ht="38.25" x14ac:dyDescent="0.25">
      <c r="A23" s="47" t="s">
        <v>295</v>
      </c>
      <c r="B23" s="52">
        <v>7</v>
      </c>
      <c r="C23" s="53" t="s">
        <v>51</v>
      </c>
      <c r="D23" s="54">
        <v>47771</v>
      </c>
      <c r="E23" s="54" t="s">
        <v>52</v>
      </c>
      <c r="F23" s="55" t="s">
        <v>53</v>
      </c>
      <c r="G23" s="56">
        <v>52750</v>
      </c>
      <c r="H23" s="56">
        <v>31650</v>
      </c>
      <c r="I23" s="57" t="s">
        <v>27</v>
      </c>
      <c r="J23" s="58">
        <v>1</v>
      </c>
      <c r="K23" s="59">
        <f t="shared" si="0"/>
        <v>52750</v>
      </c>
      <c r="L23" s="59">
        <f t="shared" si="1"/>
        <v>31650</v>
      </c>
      <c r="M23" s="60" t="s">
        <v>54</v>
      </c>
      <c r="N23" s="61" t="s">
        <v>50</v>
      </c>
      <c r="O23" s="61" t="s">
        <v>30</v>
      </c>
      <c r="P23" s="62" t="s">
        <v>31</v>
      </c>
      <c r="Q23" s="58" t="s">
        <v>32</v>
      </c>
      <c r="R23" s="63" t="s">
        <v>33</v>
      </c>
    </row>
    <row r="24" spans="1:18" ht="38.25" x14ac:dyDescent="0.25">
      <c r="A24" s="47" t="s">
        <v>295</v>
      </c>
      <c r="B24" s="52">
        <v>8</v>
      </c>
      <c r="C24" s="53" t="s">
        <v>51</v>
      </c>
      <c r="D24" s="75" t="s">
        <v>271</v>
      </c>
      <c r="E24" s="75" t="s">
        <v>272</v>
      </c>
      <c r="F24" s="75" t="s">
        <v>273</v>
      </c>
      <c r="G24" s="75">
        <v>114780.78</v>
      </c>
      <c r="H24" s="56">
        <v>86085.58</v>
      </c>
      <c r="I24" s="57" t="s">
        <v>37</v>
      </c>
      <c r="J24" s="57">
        <v>1</v>
      </c>
      <c r="K24" s="59">
        <f t="shared" si="0"/>
        <v>114780.78</v>
      </c>
      <c r="L24" s="59">
        <f t="shared" si="1"/>
        <v>86085.58</v>
      </c>
      <c r="M24" s="60" t="s">
        <v>288</v>
      </c>
      <c r="N24" s="60" t="s">
        <v>289</v>
      </c>
      <c r="O24" s="61" t="s">
        <v>45</v>
      </c>
      <c r="P24" s="62" t="s">
        <v>31</v>
      </c>
      <c r="Q24" s="58" t="s">
        <v>32</v>
      </c>
      <c r="R24" s="63" t="s">
        <v>33</v>
      </c>
    </row>
    <row r="25" spans="1:18" ht="59.25" customHeight="1" x14ac:dyDescent="0.25">
      <c r="A25" s="47" t="s">
        <v>295</v>
      </c>
      <c r="B25" s="52">
        <v>9</v>
      </c>
      <c r="C25" s="53" t="s">
        <v>51</v>
      </c>
      <c r="D25" s="75" t="s">
        <v>274</v>
      </c>
      <c r="E25" s="75" t="s">
        <v>275</v>
      </c>
      <c r="F25" s="75" t="s">
        <v>266</v>
      </c>
      <c r="G25" s="75">
        <v>55118.91</v>
      </c>
      <c r="H25" s="56">
        <v>41339.180000000008</v>
      </c>
      <c r="I25" s="57" t="s">
        <v>37</v>
      </c>
      <c r="J25" s="57">
        <v>1</v>
      </c>
      <c r="K25" s="59">
        <f t="shared" si="0"/>
        <v>55118.91</v>
      </c>
      <c r="L25" s="59">
        <f t="shared" si="1"/>
        <v>41339.180000000008</v>
      </c>
      <c r="M25" s="60" t="s">
        <v>288</v>
      </c>
      <c r="N25" s="60" t="s">
        <v>289</v>
      </c>
      <c r="O25" s="61" t="s">
        <v>30</v>
      </c>
      <c r="P25" s="62" t="s">
        <v>31</v>
      </c>
      <c r="Q25" s="58" t="s">
        <v>32</v>
      </c>
      <c r="R25" s="63" t="s">
        <v>33</v>
      </c>
    </row>
    <row r="26" spans="1:18" ht="38.25" x14ac:dyDescent="0.25">
      <c r="A26" s="47" t="s">
        <v>295</v>
      </c>
      <c r="B26" s="52">
        <v>10</v>
      </c>
      <c r="C26" s="53" t="s">
        <v>51</v>
      </c>
      <c r="D26" s="75" t="s">
        <v>253</v>
      </c>
      <c r="E26" s="75" t="s">
        <v>254</v>
      </c>
      <c r="F26" s="75">
        <v>43434</v>
      </c>
      <c r="G26" s="75">
        <v>171292.87</v>
      </c>
      <c r="H26" s="56">
        <v>128469.65</v>
      </c>
      <c r="I26" s="57" t="s">
        <v>37</v>
      </c>
      <c r="J26" s="57">
        <v>1</v>
      </c>
      <c r="K26" s="59">
        <f t="shared" si="0"/>
        <v>171292.87</v>
      </c>
      <c r="L26" s="59">
        <f t="shared" si="1"/>
        <v>128469.65</v>
      </c>
      <c r="M26" s="60" t="s">
        <v>290</v>
      </c>
      <c r="N26" s="60" t="s">
        <v>290</v>
      </c>
      <c r="O26" s="61" t="s">
        <v>45</v>
      </c>
      <c r="P26" s="62" t="s">
        <v>31</v>
      </c>
      <c r="Q26" s="58" t="s">
        <v>32</v>
      </c>
      <c r="R26" s="63" t="s">
        <v>33</v>
      </c>
    </row>
    <row r="27" spans="1:18" ht="38.25" x14ac:dyDescent="0.25">
      <c r="A27" s="47" t="s">
        <v>295</v>
      </c>
      <c r="B27" s="52">
        <v>11</v>
      </c>
      <c r="C27" s="53" t="s">
        <v>51</v>
      </c>
      <c r="D27" s="75" t="s">
        <v>255</v>
      </c>
      <c r="E27" s="75" t="s">
        <v>254</v>
      </c>
      <c r="F27" s="75">
        <v>43434</v>
      </c>
      <c r="G27" s="75">
        <v>171292.87</v>
      </c>
      <c r="H27" s="56">
        <v>128469.65</v>
      </c>
      <c r="I27" s="57" t="s">
        <v>37</v>
      </c>
      <c r="J27" s="57">
        <v>1</v>
      </c>
      <c r="K27" s="59">
        <f t="shared" si="0"/>
        <v>171292.87</v>
      </c>
      <c r="L27" s="59">
        <f t="shared" si="1"/>
        <v>128469.65</v>
      </c>
      <c r="M27" s="60" t="s">
        <v>291</v>
      </c>
      <c r="N27" s="60" t="s">
        <v>291</v>
      </c>
      <c r="O27" s="61" t="s">
        <v>30</v>
      </c>
      <c r="P27" s="62" t="s">
        <v>31</v>
      </c>
      <c r="Q27" s="58" t="s">
        <v>32</v>
      </c>
      <c r="R27" s="63" t="s">
        <v>33</v>
      </c>
    </row>
    <row r="28" spans="1:18" ht="38.25" x14ac:dyDescent="0.25">
      <c r="A28" s="47" t="s">
        <v>295</v>
      </c>
      <c r="B28" s="52">
        <v>12</v>
      </c>
      <c r="C28" s="53" t="s">
        <v>51</v>
      </c>
      <c r="D28" s="75" t="s">
        <v>263</v>
      </c>
      <c r="E28" s="75" t="s">
        <v>254</v>
      </c>
      <c r="F28" s="75">
        <v>43435</v>
      </c>
      <c r="G28" s="75">
        <v>171292.87</v>
      </c>
      <c r="H28" s="56">
        <v>128469.65</v>
      </c>
      <c r="I28" s="57" t="s">
        <v>37</v>
      </c>
      <c r="J28" s="57">
        <v>1</v>
      </c>
      <c r="K28" s="59">
        <f t="shared" si="0"/>
        <v>171292.87</v>
      </c>
      <c r="L28" s="59">
        <f t="shared" si="1"/>
        <v>128469.65</v>
      </c>
      <c r="M28" s="60" t="s">
        <v>290</v>
      </c>
      <c r="N28" s="60" t="s">
        <v>290</v>
      </c>
      <c r="O28" s="61" t="s">
        <v>30</v>
      </c>
      <c r="P28" s="62" t="s">
        <v>31</v>
      </c>
      <c r="Q28" s="58" t="s">
        <v>32</v>
      </c>
      <c r="R28" s="63" t="s">
        <v>33</v>
      </c>
    </row>
    <row r="29" spans="1:18" ht="38.25" x14ac:dyDescent="0.25">
      <c r="A29" s="47" t="s">
        <v>295</v>
      </c>
      <c r="B29" s="52">
        <v>13</v>
      </c>
      <c r="C29" s="53" t="s">
        <v>51</v>
      </c>
      <c r="D29" s="75" t="s">
        <v>267</v>
      </c>
      <c r="E29" s="75" t="s">
        <v>254</v>
      </c>
      <c r="F29" s="75" t="s">
        <v>268</v>
      </c>
      <c r="G29" s="75">
        <v>171292.87</v>
      </c>
      <c r="H29" s="56">
        <v>128469.65</v>
      </c>
      <c r="I29" s="57" t="s">
        <v>37</v>
      </c>
      <c r="J29" s="57">
        <v>1</v>
      </c>
      <c r="K29" s="59">
        <f t="shared" si="0"/>
        <v>171292.87</v>
      </c>
      <c r="L29" s="59">
        <f t="shared" si="1"/>
        <v>128469.65</v>
      </c>
      <c r="M29" s="60" t="s">
        <v>288</v>
      </c>
      <c r="N29" s="60" t="s">
        <v>289</v>
      </c>
      <c r="O29" s="61" t="s">
        <v>45</v>
      </c>
      <c r="P29" s="62" t="s">
        <v>31</v>
      </c>
      <c r="Q29" s="58" t="s">
        <v>32</v>
      </c>
      <c r="R29" s="63" t="s">
        <v>33</v>
      </c>
    </row>
    <row r="30" spans="1:18" ht="38.25" x14ac:dyDescent="0.25">
      <c r="A30" s="47" t="s">
        <v>295</v>
      </c>
      <c r="B30" s="52">
        <v>14</v>
      </c>
      <c r="C30" s="53" t="s">
        <v>51</v>
      </c>
      <c r="D30" s="75" t="s">
        <v>269</v>
      </c>
      <c r="E30" s="75" t="s">
        <v>270</v>
      </c>
      <c r="F30" s="75" t="s">
        <v>268</v>
      </c>
      <c r="G30" s="75">
        <v>165690.19</v>
      </c>
      <c r="H30" s="56">
        <v>124267.64</v>
      </c>
      <c r="I30" s="57" t="s">
        <v>37</v>
      </c>
      <c r="J30" s="57">
        <v>1</v>
      </c>
      <c r="K30" s="59">
        <f t="shared" si="0"/>
        <v>165690.19</v>
      </c>
      <c r="L30" s="59">
        <f t="shared" si="1"/>
        <v>124267.64</v>
      </c>
      <c r="M30" s="60" t="s">
        <v>288</v>
      </c>
      <c r="N30" s="60" t="s">
        <v>289</v>
      </c>
      <c r="O30" s="61" t="s">
        <v>30</v>
      </c>
      <c r="P30" s="62" t="s">
        <v>31</v>
      </c>
      <c r="Q30" s="58" t="s">
        <v>32</v>
      </c>
      <c r="R30" s="63" t="s">
        <v>33</v>
      </c>
    </row>
    <row r="31" spans="1:18" ht="38.25" x14ac:dyDescent="0.25">
      <c r="A31" s="47" t="s">
        <v>295</v>
      </c>
      <c r="B31" s="52">
        <v>15</v>
      </c>
      <c r="C31" s="53" t="s">
        <v>51</v>
      </c>
      <c r="D31" s="75" t="s">
        <v>251</v>
      </c>
      <c r="E31" s="75" t="s">
        <v>252</v>
      </c>
      <c r="F31" s="75">
        <v>43466</v>
      </c>
      <c r="G31" s="75">
        <v>161312.66</v>
      </c>
      <c r="H31" s="56">
        <v>120984.49</v>
      </c>
      <c r="I31" s="57" t="s">
        <v>37</v>
      </c>
      <c r="J31" s="57">
        <v>1</v>
      </c>
      <c r="K31" s="59">
        <f t="shared" si="0"/>
        <v>161312.66</v>
      </c>
      <c r="L31" s="59">
        <f t="shared" si="1"/>
        <v>120984.49</v>
      </c>
      <c r="M31" s="60" t="s">
        <v>290</v>
      </c>
      <c r="N31" s="60" t="s">
        <v>290</v>
      </c>
      <c r="O31" s="61" t="s">
        <v>30</v>
      </c>
      <c r="P31" s="62" t="s">
        <v>31</v>
      </c>
      <c r="Q31" s="58" t="s">
        <v>32</v>
      </c>
      <c r="R31" s="63" t="s">
        <v>33</v>
      </c>
    </row>
    <row r="32" spans="1:18" ht="38.25" x14ac:dyDescent="0.25">
      <c r="A32" s="47" t="s">
        <v>295</v>
      </c>
      <c r="B32" s="52">
        <v>16</v>
      </c>
      <c r="C32" s="53" t="s">
        <v>51</v>
      </c>
      <c r="D32" s="75" t="s">
        <v>264</v>
      </c>
      <c r="E32" s="75" t="s">
        <v>265</v>
      </c>
      <c r="F32" s="75" t="s">
        <v>266</v>
      </c>
      <c r="G32" s="75">
        <v>161312.66</v>
      </c>
      <c r="H32" s="56">
        <v>120984.49</v>
      </c>
      <c r="I32" s="57" t="s">
        <v>37</v>
      </c>
      <c r="J32" s="57">
        <v>1</v>
      </c>
      <c r="K32" s="59">
        <f t="shared" si="0"/>
        <v>161312.66</v>
      </c>
      <c r="L32" s="59">
        <f t="shared" si="1"/>
        <v>120984.49</v>
      </c>
      <c r="M32" s="60" t="s">
        <v>288</v>
      </c>
      <c r="N32" s="60" t="s">
        <v>289</v>
      </c>
      <c r="O32" s="61" t="s">
        <v>30</v>
      </c>
      <c r="P32" s="62" t="s">
        <v>31</v>
      </c>
      <c r="Q32" s="58" t="s">
        <v>32</v>
      </c>
      <c r="R32" s="63" t="s">
        <v>33</v>
      </c>
    </row>
    <row r="33" spans="1:18" ht="38.25" x14ac:dyDescent="0.25">
      <c r="A33" s="47" t="s">
        <v>295</v>
      </c>
      <c r="B33" s="52">
        <v>17</v>
      </c>
      <c r="C33" s="53" t="s">
        <v>57</v>
      </c>
      <c r="D33" s="67" t="s">
        <v>58</v>
      </c>
      <c r="E33" s="54" t="s">
        <v>59</v>
      </c>
      <c r="F33" s="68" t="s">
        <v>60</v>
      </c>
      <c r="G33" s="56">
        <v>252514</v>
      </c>
      <c r="H33" s="56">
        <v>151508.4</v>
      </c>
      <c r="I33" s="57" t="s">
        <v>27</v>
      </c>
      <c r="J33" s="58">
        <v>1</v>
      </c>
      <c r="K33" s="59">
        <f t="shared" si="0"/>
        <v>252514</v>
      </c>
      <c r="L33" s="59">
        <f t="shared" si="1"/>
        <v>151508.4</v>
      </c>
      <c r="M33" s="60" t="s">
        <v>61</v>
      </c>
      <c r="N33" s="61" t="s">
        <v>62</v>
      </c>
      <c r="O33" s="61" t="s">
        <v>30</v>
      </c>
      <c r="P33" s="62" t="s">
        <v>31</v>
      </c>
      <c r="Q33" s="58" t="s">
        <v>32</v>
      </c>
      <c r="R33" s="63" t="s">
        <v>33</v>
      </c>
    </row>
    <row r="34" spans="1:18" ht="38.25" x14ac:dyDescent="0.25">
      <c r="A34" s="47" t="s">
        <v>295</v>
      </c>
      <c r="B34" s="52">
        <v>18</v>
      </c>
      <c r="C34" s="53" t="s">
        <v>63</v>
      </c>
      <c r="D34" s="54">
        <v>77643</v>
      </c>
      <c r="E34" s="54" t="s">
        <v>64</v>
      </c>
      <c r="F34" s="55" t="s">
        <v>65</v>
      </c>
      <c r="G34" s="56">
        <v>293065.17</v>
      </c>
      <c r="H34" s="56">
        <v>175839.09999999998</v>
      </c>
      <c r="I34" s="57" t="s">
        <v>37</v>
      </c>
      <c r="J34" s="58">
        <v>1</v>
      </c>
      <c r="K34" s="59">
        <f t="shared" si="0"/>
        <v>293065.17</v>
      </c>
      <c r="L34" s="59">
        <f t="shared" si="1"/>
        <v>175839.09999999998</v>
      </c>
      <c r="M34" s="60" t="s">
        <v>54</v>
      </c>
      <c r="N34" s="61" t="s">
        <v>50</v>
      </c>
      <c r="O34" s="61" t="s">
        <v>30</v>
      </c>
      <c r="P34" s="62" t="s">
        <v>31</v>
      </c>
      <c r="Q34" s="58" t="s">
        <v>32</v>
      </c>
      <c r="R34" s="63" t="s">
        <v>33</v>
      </c>
    </row>
    <row r="35" spans="1:18" ht="38.25" x14ac:dyDescent="0.25">
      <c r="A35" s="47" t="s">
        <v>295</v>
      </c>
      <c r="B35" s="52">
        <v>19</v>
      </c>
      <c r="C35" s="53" t="s">
        <v>46</v>
      </c>
      <c r="D35" s="54">
        <v>88794</v>
      </c>
      <c r="E35" s="54" t="s">
        <v>66</v>
      </c>
      <c r="F35" s="55">
        <v>38899</v>
      </c>
      <c r="G35" s="56">
        <v>106700</v>
      </c>
      <c r="H35" s="56">
        <v>64020</v>
      </c>
      <c r="I35" s="57" t="s">
        <v>37</v>
      </c>
      <c r="J35" s="58">
        <v>1</v>
      </c>
      <c r="K35" s="59">
        <f t="shared" si="0"/>
        <v>106700</v>
      </c>
      <c r="L35" s="59">
        <f t="shared" si="1"/>
        <v>64020</v>
      </c>
      <c r="M35" s="60" t="s">
        <v>67</v>
      </c>
      <c r="N35" s="61" t="s">
        <v>50</v>
      </c>
      <c r="O35" s="61" t="s">
        <v>30</v>
      </c>
      <c r="P35" s="62" t="s">
        <v>31</v>
      </c>
      <c r="Q35" s="58" t="s">
        <v>32</v>
      </c>
      <c r="R35" s="63" t="s">
        <v>33</v>
      </c>
    </row>
    <row r="36" spans="1:18" ht="51" x14ac:dyDescent="0.25">
      <c r="A36" s="47" t="s">
        <v>295</v>
      </c>
      <c r="B36" s="52">
        <v>20</v>
      </c>
      <c r="C36" s="53" t="s">
        <v>276</v>
      </c>
      <c r="D36" s="75" t="s">
        <v>277</v>
      </c>
      <c r="E36" s="75" t="s">
        <v>278</v>
      </c>
      <c r="F36" s="75" t="s">
        <v>279</v>
      </c>
      <c r="G36" s="75">
        <v>168538.63</v>
      </c>
      <c r="H36" s="56">
        <v>126403.97</v>
      </c>
      <c r="I36" s="57" t="s">
        <v>37</v>
      </c>
      <c r="J36" s="57">
        <v>1</v>
      </c>
      <c r="K36" s="59">
        <f t="shared" si="0"/>
        <v>168538.63</v>
      </c>
      <c r="L36" s="59">
        <f t="shared" si="1"/>
        <v>126403.97</v>
      </c>
      <c r="M36" s="60" t="s">
        <v>288</v>
      </c>
      <c r="N36" s="60" t="s">
        <v>289</v>
      </c>
      <c r="O36" s="61" t="s">
        <v>45</v>
      </c>
      <c r="P36" s="62" t="s">
        <v>31</v>
      </c>
      <c r="Q36" s="58" t="s">
        <v>32</v>
      </c>
      <c r="R36" s="63" t="s">
        <v>33</v>
      </c>
    </row>
    <row r="37" spans="1:18" ht="38.25" x14ac:dyDescent="0.25">
      <c r="A37" s="47" t="s">
        <v>295</v>
      </c>
      <c r="B37" s="52">
        <v>21</v>
      </c>
      <c r="C37" s="53" t="s">
        <v>51</v>
      </c>
      <c r="D37" s="75" t="s">
        <v>256</v>
      </c>
      <c r="E37" s="75" t="s">
        <v>257</v>
      </c>
      <c r="F37" s="75">
        <v>41394</v>
      </c>
      <c r="G37" s="75">
        <v>877049</v>
      </c>
      <c r="H37" s="56">
        <v>657786.75</v>
      </c>
      <c r="I37" s="57" t="s">
        <v>37</v>
      </c>
      <c r="J37" s="57">
        <v>1</v>
      </c>
      <c r="K37" s="59">
        <f t="shared" si="0"/>
        <v>877049</v>
      </c>
      <c r="L37" s="59">
        <f t="shared" si="1"/>
        <v>657786.75</v>
      </c>
      <c r="M37" s="60" t="s">
        <v>151</v>
      </c>
      <c r="N37" s="60" t="s">
        <v>292</v>
      </c>
      <c r="O37" s="61" t="s">
        <v>45</v>
      </c>
      <c r="P37" s="62" t="s">
        <v>31</v>
      </c>
      <c r="Q37" s="58" t="s">
        <v>32</v>
      </c>
      <c r="R37" s="63" t="s">
        <v>33</v>
      </c>
    </row>
    <row r="38" spans="1:18" ht="38.25" x14ac:dyDescent="0.25">
      <c r="A38" s="47" t="s">
        <v>295</v>
      </c>
      <c r="B38" s="52">
        <v>22</v>
      </c>
      <c r="C38" s="53" t="s">
        <v>46</v>
      </c>
      <c r="D38" s="61" t="s">
        <v>69</v>
      </c>
      <c r="E38" s="61" t="s">
        <v>70</v>
      </c>
      <c r="F38" s="55" t="s">
        <v>71</v>
      </c>
      <c r="G38" s="64">
        <v>845762.71</v>
      </c>
      <c r="H38" s="56">
        <v>507457.61999999994</v>
      </c>
      <c r="I38" s="57" t="s">
        <v>37</v>
      </c>
      <c r="J38" s="64">
        <v>1</v>
      </c>
      <c r="K38" s="59">
        <f t="shared" si="0"/>
        <v>845762.71</v>
      </c>
      <c r="L38" s="59">
        <f t="shared" si="1"/>
        <v>507457.61999999994</v>
      </c>
      <c r="M38" s="60" t="s">
        <v>72</v>
      </c>
      <c r="N38" s="61" t="s">
        <v>73</v>
      </c>
      <c r="O38" s="61" t="s">
        <v>45</v>
      </c>
      <c r="P38" s="62" t="s">
        <v>74</v>
      </c>
      <c r="Q38" s="58" t="s">
        <v>32</v>
      </c>
      <c r="R38" s="63" t="s">
        <v>33</v>
      </c>
    </row>
    <row r="39" spans="1:18" ht="38.25" x14ac:dyDescent="0.25">
      <c r="A39" s="47" t="s">
        <v>295</v>
      </c>
      <c r="B39" s="52">
        <v>23</v>
      </c>
      <c r="C39" s="53" t="s">
        <v>75</v>
      </c>
      <c r="D39" s="54" t="s">
        <v>76</v>
      </c>
      <c r="E39" s="54" t="s">
        <v>77</v>
      </c>
      <c r="F39" s="68">
        <v>33970</v>
      </c>
      <c r="G39" s="56">
        <v>191700</v>
      </c>
      <c r="H39" s="56">
        <v>115020</v>
      </c>
      <c r="I39" s="57" t="s">
        <v>27</v>
      </c>
      <c r="J39" s="58">
        <v>1</v>
      </c>
      <c r="K39" s="59">
        <f t="shared" si="0"/>
        <v>191700</v>
      </c>
      <c r="L39" s="59">
        <f t="shared" si="1"/>
        <v>115020</v>
      </c>
      <c r="M39" s="60" t="s">
        <v>61</v>
      </c>
      <c r="N39" s="61" t="s">
        <v>62</v>
      </c>
      <c r="O39" s="61" t="s">
        <v>30</v>
      </c>
      <c r="P39" s="62" t="s">
        <v>31</v>
      </c>
      <c r="Q39" s="58" t="s">
        <v>32</v>
      </c>
      <c r="R39" s="63" t="s">
        <v>33</v>
      </c>
    </row>
    <row r="40" spans="1:18" ht="38.25" x14ac:dyDescent="0.25">
      <c r="A40" s="47" t="s">
        <v>295</v>
      </c>
      <c r="B40" s="52">
        <v>24</v>
      </c>
      <c r="C40" s="53" t="s">
        <v>57</v>
      </c>
      <c r="D40" s="54">
        <v>57225</v>
      </c>
      <c r="E40" s="54" t="s">
        <v>78</v>
      </c>
      <c r="F40" s="55" t="s">
        <v>79</v>
      </c>
      <c r="G40" s="56">
        <v>507580</v>
      </c>
      <c r="H40" s="56">
        <v>304548</v>
      </c>
      <c r="I40" s="57" t="s">
        <v>27</v>
      </c>
      <c r="J40" s="58">
        <v>1</v>
      </c>
      <c r="K40" s="59">
        <f t="shared" si="0"/>
        <v>507580</v>
      </c>
      <c r="L40" s="59">
        <f t="shared" si="1"/>
        <v>304548</v>
      </c>
      <c r="M40" s="60" t="s">
        <v>61</v>
      </c>
      <c r="N40" s="61" t="s">
        <v>62</v>
      </c>
      <c r="O40" s="61" t="s">
        <v>30</v>
      </c>
      <c r="P40" s="62" t="s">
        <v>31</v>
      </c>
      <c r="Q40" s="58" t="s">
        <v>32</v>
      </c>
      <c r="R40" s="63" t="s">
        <v>33</v>
      </c>
    </row>
    <row r="41" spans="1:18" ht="38.25" x14ac:dyDescent="0.25">
      <c r="A41" s="47" t="s">
        <v>295</v>
      </c>
      <c r="B41" s="52">
        <v>25</v>
      </c>
      <c r="C41" s="53" t="s">
        <v>63</v>
      </c>
      <c r="D41" s="69">
        <v>47284</v>
      </c>
      <c r="E41" s="54" t="s">
        <v>80</v>
      </c>
      <c r="F41" s="70" t="s">
        <v>81</v>
      </c>
      <c r="G41" s="56">
        <v>23750</v>
      </c>
      <c r="H41" s="56">
        <v>14250</v>
      </c>
      <c r="I41" s="57" t="s">
        <v>37</v>
      </c>
      <c r="J41" s="58">
        <v>1</v>
      </c>
      <c r="K41" s="59">
        <f t="shared" si="0"/>
        <v>23750</v>
      </c>
      <c r="L41" s="59">
        <f t="shared" si="1"/>
        <v>14250</v>
      </c>
      <c r="M41" s="60" t="s">
        <v>61</v>
      </c>
      <c r="N41" s="61" t="s">
        <v>62</v>
      </c>
      <c r="O41" s="61" t="s">
        <v>30</v>
      </c>
      <c r="P41" s="62" t="s">
        <v>31</v>
      </c>
      <c r="Q41" s="58" t="s">
        <v>32</v>
      </c>
      <c r="R41" s="63" t="s">
        <v>33</v>
      </c>
    </row>
    <row r="42" spans="1:18" ht="38.25" x14ac:dyDescent="0.25">
      <c r="A42" s="47" t="s">
        <v>295</v>
      </c>
      <c r="B42" s="52">
        <v>26</v>
      </c>
      <c r="C42" s="53" t="s">
        <v>63</v>
      </c>
      <c r="D42" s="69" t="s">
        <v>82</v>
      </c>
      <c r="E42" s="54" t="s">
        <v>83</v>
      </c>
      <c r="F42" s="71" t="s">
        <v>56</v>
      </c>
      <c r="G42" s="56">
        <v>21822.04</v>
      </c>
      <c r="H42" s="56">
        <v>13093.22</v>
      </c>
      <c r="I42" s="57" t="s">
        <v>37</v>
      </c>
      <c r="J42" s="58">
        <v>1</v>
      </c>
      <c r="K42" s="59">
        <f t="shared" si="0"/>
        <v>21822.04</v>
      </c>
      <c r="L42" s="59">
        <f t="shared" si="1"/>
        <v>13093.22</v>
      </c>
      <c r="M42" s="60" t="s">
        <v>54</v>
      </c>
      <c r="N42" s="61" t="s">
        <v>50</v>
      </c>
      <c r="O42" s="61" t="s">
        <v>30</v>
      </c>
      <c r="P42" s="62" t="s">
        <v>31</v>
      </c>
      <c r="Q42" s="58" t="s">
        <v>32</v>
      </c>
      <c r="R42" s="63" t="s">
        <v>33</v>
      </c>
    </row>
    <row r="43" spans="1:18" ht="38.25" x14ac:dyDescent="0.25">
      <c r="A43" s="47" t="s">
        <v>295</v>
      </c>
      <c r="B43" s="52">
        <v>27</v>
      </c>
      <c r="C43" s="53" t="s">
        <v>84</v>
      </c>
      <c r="D43" s="54">
        <v>74864</v>
      </c>
      <c r="E43" s="54" t="s">
        <v>85</v>
      </c>
      <c r="F43" s="55" t="s">
        <v>86</v>
      </c>
      <c r="G43" s="56">
        <v>207031</v>
      </c>
      <c r="H43" s="56">
        <v>124218.6</v>
      </c>
      <c r="I43" s="57" t="s">
        <v>37</v>
      </c>
      <c r="J43" s="58">
        <v>1</v>
      </c>
      <c r="K43" s="59">
        <f t="shared" si="0"/>
        <v>207031</v>
      </c>
      <c r="L43" s="59">
        <f t="shared" si="1"/>
        <v>124218.6</v>
      </c>
      <c r="M43" s="60" t="s">
        <v>61</v>
      </c>
      <c r="N43" s="61" t="s">
        <v>62</v>
      </c>
      <c r="O43" s="61" t="s">
        <v>30</v>
      </c>
      <c r="P43" s="62" t="s">
        <v>31</v>
      </c>
      <c r="Q43" s="58" t="s">
        <v>32</v>
      </c>
      <c r="R43" s="63" t="s">
        <v>33</v>
      </c>
    </row>
    <row r="44" spans="1:18" ht="38.25" x14ac:dyDescent="0.25">
      <c r="A44" s="47" t="s">
        <v>295</v>
      </c>
      <c r="B44" s="52">
        <v>28</v>
      </c>
      <c r="C44" s="53" t="s">
        <v>84</v>
      </c>
      <c r="D44" s="54">
        <v>74865</v>
      </c>
      <c r="E44" s="54" t="s">
        <v>85</v>
      </c>
      <c r="F44" s="55" t="s">
        <v>86</v>
      </c>
      <c r="G44" s="56">
        <v>207031</v>
      </c>
      <c r="H44" s="56">
        <v>124218.6</v>
      </c>
      <c r="I44" s="57" t="s">
        <v>37</v>
      </c>
      <c r="J44" s="58">
        <v>1</v>
      </c>
      <c r="K44" s="59">
        <f t="shared" si="0"/>
        <v>207031</v>
      </c>
      <c r="L44" s="59">
        <f t="shared" si="1"/>
        <v>124218.6</v>
      </c>
      <c r="M44" s="60" t="s">
        <v>61</v>
      </c>
      <c r="N44" s="61" t="s">
        <v>62</v>
      </c>
      <c r="O44" s="61" t="s">
        <v>30</v>
      </c>
      <c r="P44" s="62" t="s">
        <v>31</v>
      </c>
      <c r="Q44" s="58" t="s">
        <v>32</v>
      </c>
      <c r="R44" s="63" t="s">
        <v>33</v>
      </c>
    </row>
    <row r="45" spans="1:18" ht="38.25" x14ac:dyDescent="0.25">
      <c r="A45" s="47" t="s">
        <v>295</v>
      </c>
      <c r="B45" s="52">
        <v>29</v>
      </c>
      <c r="C45" s="53" t="s">
        <v>41</v>
      </c>
      <c r="D45" s="61" t="s">
        <v>196</v>
      </c>
      <c r="E45" s="61" t="s">
        <v>197</v>
      </c>
      <c r="F45" s="68" t="s">
        <v>198</v>
      </c>
      <c r="G45" s="64">
        <v>118350</v>
      </c>
      <c r="H45" s="56">
        <v>88762.5</v>
      </c>
      <c r="I45" s="57" t="s">
        <v>37</v>
      </c>
      <c r="J45" s="64">
        <v>1</v>
      </c>
      <c r="K45" s="59">
        <f t="shared" si="0"/>
        <v>118350</v>
      </c>
      <c r="L45" s="59">
        <f t="shared" si="1"/>
        <v>88762.5</v>
      </c>
      <c r="M45" s="60" t="s">
        <v>167</v>
      </c>
      <c r="N45" s="61" t="s">
        <v>62</v>
      </c>
      <c r="O45" s="61" t="s">
        <v>168</v>
      </c>
      <c r="P45" s="62" t="s">
        <v>31</v>
      </c>
      <c r="Q45" s="58" t="s">
        <v>32</v>
      </c>
      <c r="R45" s="63" t="s">
        <v>33</v>
      </c>
    </row>
    <row r="46" spans="1:18" ht="38.25" x14ac:dyDescent="0.25">
      <c r="A46" s="47" t="s">
        <v>295</v>
      </c>
      <c r="B46" s="52">
        <v>30</v>
      </c>
      <c r="C46" s="53" t="s">
        <v>46</v>
      </c>
      <c r="D46" s="61">
        <v>52806</v>
      </c>
      <c r="E46" s="61" t="s">
        <v>87</v>
      </c>
      <c r="F46" s="55">
        <v>38899</v>
      </c>
      <c r="G46" s="64">
        <v>79079.38</v>
      </c>
      <c r="H46" s="56">
        <v>47447.62</v>
      </c>
      <c r="I46" s="57" t="s">
        <v>37</v>
      </c>
      <c r="J46" s="64">
        <v>1</v>
      </c>
      <c r="K46" s="59">
        <f t="shared" si="0"/>
        <v>79079.38</v>
      </c>
      <c r="L46" s="59">
        <f t="shared" si="1"/>
        <v>47447.62</v>
      </c>
      <c r="M46" s="60" t="s">
        <v>67</v>
      </c>
      <c r="N46" s="61" t="s">
        <v>50</v>
      </c>
      <c r="O46" s="61" t="s">
        <v>30</v>
      </c>
      <c r="P46" s="62" t="s">
        <v>31</v>
      </c>
      <c r="Q46" s="58" t="s">
        <v>32</v>
      </c>
      <c r="R46" s="63" t="s">
        <v>33</v>
      </c>
    </row>
    <row r="47" spans="1:18" ht="38.25" x14ac:dyDescent="0.25">
      <c r="A47" s="47" t="s">
        <v>295</v>
      </c>
      <c r="B47" s="52">
        <v>31</v>
      </c>
      <c r="C47" s="53" t="s">
        <v>46</v>
      </c>
      <c r="D47" s="61">
        <v>68455</v>
      </c>
      <c r="E47" s="61" t="s">
        <v>88</v>
      </c>
      <c r="F47" s="55">
        <v>40147</v>
      </c>
      <c r="G47" s="64">
        <v>1958000</v>
      </c>
      <c r="H47" s="56">
        <v>1174800</v>
      </c>
      <c r="I47" s="57" t="s">
        <v>37</v>
      </c>
      <c r="J47" s="64">
        <v>1</v>
      </c>
      <c r="K47" s="59">
        <f t="shared" si="0"/>
        <v>1958000</v>
      </c>
      <c r="L47" s="59">
        <f t="shared" si="1"/>
        <v>1174800</v>
      </c>
      <c r="M47" s="60" t="s">
        <v>38</v>
      </c>
      <c r="N47" s="61" t="s">
        <v>62</v>
      </c>
      <c r="O47" s="61" t="s">
        <v>30</v>
      </c>
      <c r="P47" s="62" t="s">
        <v>31</v>
      </c>
      <c r="Q47" s="58" t="s">
        <v>32</v>
      </c>
      <c r="R47" s="63" t="s">
        <v>33</v>
      </c>
    </row>
    <row r="48" spans="1:18" ht="38.25" x14ac:dyDescent="0.25">
      <c r="A48" s="47" t="s">
        <v>295</v>
      </c>
      <c r="B48" s="52">
        <v>32</v>
      </c>
      <c r="C48" s="53" t="s">
        <v>46</v>
      </c>
      <c r="D48" s="54" t="s">
        <v>89</v>
      </c>
      <c r="E48" s="54" t="s">
        <v>90</v>
      </c>
      <c r="F48" s="68" t="s">
        <v>91</v>
      </c>
      <c r="G48" s="56">
        <v>191880</v>
      </c>
      <c r="H48" s="56">
        <v>115128</v>
      </c>
      <c r="I48" s="57" t="s">
        <v>37</v>
      </c>
      <c r="J48" s="58">
        <v>1</v>
      </c>
      <c r="K48" s="59">
        <f t="shared" si="0"/>
        <v>191880</v>
      </c>
      <c r="L48" s="59">
        <f t="shared" si="1"/>
        <v>115128</v>
      </c>
      <c r="M48" s="60" t="s">
        <v>61</v>
      </c>
      <c r="N48" s="61" t="s">
        <v>62</v>
      </c>
      <c r="O48" s="61" t="s">
        <v>30</v>
      </c>
      <c r="P48" s="62" t="s">
        <v>31</v>
      </c>
      <c r="Q48" s="58" t="s">
        <v>32</v>
      </c>
      <c r="R48" s="63" t="s">
        <v>33</v>
      </c>
    </row>
    <row r="49" spans="1:18" ht="38.25" customHeight="1" x14ac:dyDescent="0.25">
      <c r="A49" s="47" t="s">
        <v>295</v>
      </c>
      <c r="B49" s="52">
        <v>33</v>
      </c>
      <c r="C49" s="53" t="s">
        <v>192</v>
      </c>
      <c r="D49" s="61" t="s">
        <v>242</v>
      </c>
      <c r="E49" s="61" t="s">
        <v>243</v>
      </c>
      <c r="F49" s="68" t="s">
        <v>244</v>
      </c>
      <c r="G49" s="64">
        <v>681150</v>
      </c>
      <c r="H49" s="56">
        <v>510862.5</v>
      </c>
      <c r="I49" s="57" t="s">
        <v>37</v>
      </c>
      <c r="J49" s="64">
        <v>1</v>
      </c>
      <c r="K49" s="59">
        <f t="shared" si="0"/>
        <v>681150</v>
      </c>
      <c r="L49" s="59">
        <f t="shared" si="1"/>
        <v>510862.5</v>
      </c>
      <c r="M49" s="60" t="s">
        <v>167</v>
      </c>
      <c r="N49" s="61" t="s">
        <v>62</v>
      </c>
      <c r="O49" s="61" t="s">
        <v>168</v>
      </c>
      <c r="P49" s="62" t="s">
        <v>31</v>
      </c>
      <c r="Q49" s="58" t="s">
        <v>32</v>
      </c>
      <c r="R49" s="63" t="s">
        <v>33</v>
      </c>
    </row>
    <row r="50" spans="1:18" ht="38.25" customHeight="1" x14ac:dyDescent="0.25">
      <c r="A50" s="47" t="s">
        <v>295</v>
      </c>
      <c r="B50" s="52">
        <v>34</v>
      </c>
      <c r="C50" s="53" t="s">
        <v>192</v>
      </c>
      <c r="D50" s="61">
        <v>80430</v>
      </c>
      <c r="E50" s="61" t="s">
        <v>287</v>
      </c>
      <c r="F50" s="68"/>
      <c r="G50" s="64">
        <v>628232</v>
      </c>
      <c r="H50" s="56">
        <v>471174</v>
      </c>
      <c r="I50" s="57" t="s">
        <v>37</v>
      </c>
      <c r="J50" s="64">
        <v>1</v>
      </c>
      <c r="K50" s="59">
        <f t="shared" si="0"/>
        <v>628232</v>
      </c>
      <c r="L50" s="59">
        <f t="shared" si="1"/>
        <v>471174</v>
      </c>
      <c r="M50" s="60" t="s">
        <v>167</v>
      </c>
      <c r="N50" s="61" t="s">
        <v>141</v>
      </c>
      <c r="O50" s="61" t="s">
        <v>168</v>
      </c>
      <c r="P50" s="62" t="s">
        <v>31</v>
      </c>
      <c r="Q50" s="58" t="s">
        <v>32</v>
      </c>
      <c r="R50" s="63" t="s">
        <v>33</v>
      </c>
    </row>
    <row r="51" spans="1:18" ht="38.25" customHeight="1" x14ac:dyDescent="0.25">
      <c r="A51" s="47" t="s">
        <v>295</v>
      </c>
      <c r="B51" s="52">
        <v>35</v>
      </c>
      <c r="C51" s="53" t="s">
        <v>192</v>
      </c>
      <c r="D51" s="61" t="s">
        <v>245</v>
      </c>
      <c r="E51" s="61" t="s">
        <v>246</v>
      </c>
      <c r="F51" s="68" t="s">
        <v>247</v>
      </c>
      <c r="G51" s="64">
        <v>185430</v>
      </c>
      <c r="H51" s="56">
        <v>139072.5</v>
      </c>
      <c r="I51" s="57" t="s">
        <v>37</v>
      </c>
      <c r="J51" s="64">
        <v>1</v>
      </c>
      <c r="K51" s="59">
        <f t="shared" si="0"/>
        <v>185430</v>
      </c>
      <c r="L51" s="59">
        <f t="shared" si="1"/>
        <v>139072.5</v>
      </c>
      <c r="M51" s="60" t="s">
        <v>167</v>
      </c>
      <c r="N51" s="61" t="s">
        <v>62</v>
      </c>
      <c r="O51" s="61" t="s">
        <v>168</v>
      </c>
      <c r="P51" s="62" t="s">
        <v>31</v>
      </c>
      <c r="Q51" s="58" t="s">
        <v>32</v>
      </c>
      <c r="R51" s="63" t="s">
        <v>33</v>
      </c>
    </row>
    <row r="52" spans="1:18" ht="25.5" customHeight="1" x14ac:dyDescent="0.25">
      <c r="A52" s="47" t="s">
        <v>295</v>
      </c>
      <c r="B52" s="52">
        <v>36</v>
      </c>
      <c r="C52" s="53" t="s">
        <v>209</v>
      </c>
      <c r="D52" s="61" t="s">
        <v>236</v>
      </c>
      <c r="E52" s="61" t="s">
        <v>237</v>
      </c>
      <c r="F52" s="68" t="s">
        <v>238</v>
      </c>
      <c r="G52" s="64">
        <v>105523.57</v>
      </c>
      <c r="H52" s="56">
        <v>79142.680000000008</v>
      </c>
      <c r="I52" s="57" t="s">
        <v>37</v>
      </c>
      <c r="J52" s="64">
        <v>1</v>
      </c>
      <c r="K52" s="59">
        <f t="shared" si="0"/>
        <v>105523.57</v>
      </c>
      <c r="L52" s="59">
        <f t="shared" si="1"/>
        <v>79142.680000000008</v>
      </c>
      <c r="M52" s="60" t="s">
        <v>167</v>
      </c>
      <c r="N52" s="61" t="s">
        <v>62</v>
      </c>
      <c r="O52" s="61" t="s">
        <v>168</v>
      </c>
      <c r="P52" s="62" t="s">
        <v>31</v>
      </c>
      <c r="Q52" s="58" t="s">
        <v>32</v>
      </c>
      <c r="R52" s="63" t="s">
        <v>33</v>
      </c>
    </row>
    <row r="53" spans="1:18" ht="38.25" customHeight="1" x14ac:dyDescent="0.25">
      <c r="A53" s="47" t="s">
        <v>295</v>
      </c>
      <c r="B53" s="52">
        <v>37</v>
      </c>
      <c r="C53" s="53" t="s">
        <v>209</v>
      </c>
      <c r="D53" s="61" t="s">
        <v>233</v>
      </c>
      <c r="E53" s="61" t="s">
        <v>234</v>
      </c>
      <c r="F53" s="68" t="s">
        <v>235</v>
      </c>
      <c r="G53" s="64">
        <v>205645</v>
      </c>
      <c r="H53" s="56">
        <v>154233.75</v>
      </c>
      <c r="I53" s="57" t="s">
        <v>37</v>
      </c>
      <c r="J53" s="64">
        <v>1</v>
      </c>
      <c r="K53" s="59">
        <f t="shared" si="0"/>
        <v>205645</v>
      </c>
      <c r="L53" s="59">
        <f t="shared" si="1"/>
        <v>154233.75</v>
      </c>
      <c r="M53" s="60" t="s">
        <v>167</v>
      </c>
      <c r="N53" s="61" t="s">
        <v>62</v>
      </c>
      <c r="O53" s="61" t="s">
        <v>168</v>
      </c>
      <c r="P53" s="62" t="s">
        <v>31</v>
      </c>
      <c r="Q53" s="58" t="s">
        <v>32</v>
      </c>
      <c r="R53" s="63" t="s">
        <v>33</v>
      </c>
    </row>
    <row r="54" spans="1:18" ht="38.25" customHeight="1" x14ac:dyDescent="0.25">
      <c r="A54" s="47" t="s">
        <v>295</v>
      </c>
      <c r="B54" s="52">
        <v>38</v>
      </c>
      <c r="C54" s="53" t="s">
        <v>209</v>
      </c>
      <c r="D54" s="61" t="s">
        <v>210</v>
      </c>
      <c r="E54" s="61" t="s">
        <v>211</v>
      </c>
      <c r="F54" s="68" t="s">
        <v>212</v>
      </c>
      <c r="G54" s="64">
        <v>73198.740000000005</v>
      </c>
      <c r="H54" s="56">
        <v>54899.05</v>
      </c>
      <c r="I54" s="57" t="s">
        <v>37</v>
      </c>
      <c r="J54" s="64">
        <v>1</v>
      </c>
      <c r="K54" s="59">
        <f t="shared" si="0"/>
        <v>73198.740000000005</v>
      </c>
      <c r="L54" s="59">
        <f t="shared" si="1"/>
        <v>54899.05</v>
      </c>
      <c r="M54" s="60" t="s">
        <v>167</v>
      </c>
      <c r="N54" s="61" t="s">
        <v>62</v>
      </c>
      <c r="O54" s="61" t="s">
        <v>168</v>
      </c>
      <c r="P54" s="62" t="s">
        <v>31</v>
      </c>
      <c r="Q54" s="58" t="s">
        <v>32</v>
      </c>
      <c r="R54" s="63" t="s">
        <v>33</v>
      </c>
    </row>
    <row r="55" spans="1:18" ht="38.25" customHeight="1" x14ac:dyDescent="0.25">
      <c r="A55" s="47" t="s">
        <v>295</v>
      </c>
      <c r="B55" s="52">
        <v>39</v>
      </c>
      <c r="C55" s="53" t="s">
        <v>209</v>
      </c>
      <c r="D55" s="61" t="s">
        <v>215</v>
      </c>
      <c r="E55" s="61" t="s">
        <v>211</v>
      </c>
      <c r="F55" s="68" t="s">
        <v>212</v>
      </c>
      <c r="G55" s="64">
        <v>99525.9</v>
      </c>
      <c r="H55" s="56">
        <v>74644.42</v>
      </c>
      <c r="I55" s="57" t="s">
        <v>37</v>
      </c>
      <c r="J55" s="64">
        <v>1</v>
      </c>
      <c r="K55" s="59">
        <f t="shared" si="0"/>
        <v>99525.9</v>
      </c>
      <c r="L55" s="59">
        <f t="shared" si="1"/>
        <v>74644.42</v>
      </c>
      <c r="M55" s="60" t="s">
        <v>167</v>
      </c>
      <c r="N55" s="61" t="s">
        <v>62</v>
      </c>
      <c r="O55" s="61" t="s">
        <v>168</v>
      </c>
      <c r="P55" s="62" t="s">
        <v>31</v>
      </c>
      <c r="Q55" s="58" t="s">
        <v>32</v>
      </c>
      <c r="R55" s="63" t="s">
        <v>33</v>
      </c>
    </row>
    <row r="56" spans="1:18" ht="38.25" customHeight="1" x14ac:dyDescent="0.25">
      <c r="A56" s="47" t="s">
        <v>295</v>
      </c>
      <c r="B56" s="52">
        <v>40</v>
      </c>
      <c r="C56" s="53" t="s">
        <v>209</v>
      </c>
      <c r="D56" s="61" t="s">
        <v>216</v>
      </c>
      <c r="E56" s="61" t="s">
        <v>211</v>
      </c>
      <c r="F56" s="68" t="s">
        <v>212</v>
      </c>
      <c r="G56" s="64">
        <v>97130.94</v>
      </c>
      <c r="H56" s="56">
        <v>72848.2</v>
      </c>
      <c r="I56" s="57" t="s">
        <v>37</v>
      </c>
      <c r="J56" s="64">
        <v>1</v>
      </c>
      <c r="K56" s="59">
        <f t="shared" si="0"/>
        <v>97130.94</v>
      </c>
      <c r="L56" s="59">
        <f t="shared" si="1"/>
        <v>72848.2</v>
      </c>
      <c r="M56" s="60" t="s">
        <v>167</v>
      </c>
      <c r="N56" s="61" t="s">
        <v>62</v>
      </c>
      <c r="O56" s="61" t="s">
        <v>168</v>
      </c>
      <c r="P56" s="62" t="s">
        <v>31</v>
      </c>
      <c r="Q56" s="58" t="s">
        <v>32</v>
      </c>
      <c r="R56" s="63" t="s">
        <v>33</v>
      </c>
    </row>
    <row r="57" spans="1:18" ht="38.25" customHeight="1" x14ac:dyDescent="0.25">
      <c r="A57" s="47" t="s">
        <v>295</v>
      </c>
      <c r="B57" s="52">
        <v>41</v>
      </c>
      <c r="C57" s="53" t="s">
        <v>41</v>
      </c>
      <c r="D57" s="61" t="s">
        <v>193</v>
      </c>
      <c r="E57" s="61" t="s">
        <v>194</v>
      </c>
      <c r="F57" s="68" t="s">
        <v>195</v>
      </c>
      <c r="G57" s="64">
        <v>127583.9</v>
      </c>
      <c r="H57" s="56">
        <v>95687.92</v>
      </c>
      <c r="I57" s="57" t="s">
        <v>37</v>
      </c>
      <c r="J57" s="64">
        <v>1</v>
      </c>
      <c r="K57" s="59">
        <f t="shared" si="0"/>
        <v>127583.9</v>
      </c>
      <c r="L57" s="59">
        <f t="shared" si="1"/>
        <v>95687.92</v>
      </c>
      <c r="M57" s="60" t="s">
        <v>167</v>
      </c>
      <c r="N57" s="61" t="s">
        <v>62</v>
      </c>
      <c r="O57" s="61" t="s">
        <v>168</v>
      </c>
      <c r="P57" s="62" t="s">
        <v>31</v>
      </c>
      <c r="Q57" s="58" t="s">
        <v>32</v>
      </c>
      <c r="R57" s="63" t="s">
        <v>33</v>
      </c>
    </row>
    <row r="58" spans="1:18" ht="25.5" customHeight="1" x14ac:dyDescent="0.25">
      <c r="A58" s="47" t="s">
        <v>295</v>
      </c>
      <c r="B58" s="52">
        <v>42</v>
      </c>
      <c r="C58" s="53" t="s">
        <v>41</v>
      </c>
      <c r="D58" s="61" t="s">
        <v>175</v>
      </c>
      <c r="E58" s="61" t="s">
        <v>176</v>
      </c>
      <c r="F58" s="68" t="s">
        <v>177</v>
      </c>
      <c r="G58" s="64">
        <v>187437.66</v>
      </c>
      <c r="H58" s="56">
        <v>140578.23999999999</v>
      </c>
      <c r="I58" s="57" t="s">
        <v>37</v>
      </c>
      <c r="J58" s="64">
        <v>1</v>
      </c>
      <c r="K58" s="59">
        <f t="shared" si="0"/>
        <v>187437.66</v>
      </c>
      <c r="L58" s="59">
        <f t="shared" si="1"/>
        <v>140578.23999999999</v>
      </c>
      <c r="M58" s="60" t="s">
        <v>178</v>
      </c>
      <c r="N58" s="61"/>
      <c r="O58" s="61" t="s">
        <v>179</v>
      </c>
      <c r="P58" s="62" t="s">
        <v>31</v>
      </c>
      <c r="Q58" s="58" t="s">
        <v>32</v>
      </c>
      <c r="R58" s="63" t="s">
        <v>33</v>
      </c>
    </row>
    <row r="59" spans="1:18" ht="25.5" customHeight="1" x14ac:dyDescent="0.25">
      <c r="A59" s="47" t="s">
        <v>295</v>
      </c>
      <c r="B59" s="52">
        <v>43</v>
      </c>
      <c r="C59" s="53" t="s">
        <v>41</v>
      </c>
      <c r="D59" s="61" t="s">
        <v>217</v>
      </c>
      <c r="E59" s="61" t="s">
        <v>218</v>
      </c>
      <c r="F59" s="68" t="s">
        <v>212</v>
      </c>
      <c r="G59" s="64">
        <v>360576</v>
      </c>
      <c r="H59" s="56">
        <v>270432</v>
      </c>
      <c r="I59" s="57" t="s">
        <v>37</v>
      </c>
      <c r="J59" s="64">
        <v>1</v>
      </c>
      <c r="K59" s="59">
        <f t="shared" si="0"/>
        <v>360576</v>
      </c>
      <c r="L59" s="59">
        <f t="shared" si="1"/>
        <v>270432</v>
      </c>
      <c r="M59" s="60" t="s">
        <v>219</v>
      </c>
      <c r="N59" s="61" t="s">
        <v>62</v>
      </c>
      <c r="O59" s="61" t="s">
        <v>168</v>
      </c>
      <c r="P59" s="62" t="s">
        <v>31</v>
      </c>
      <c r="Q59" s="58" t="s">
        <v>32</v>
      </c>
      <c r="R59" s="63" t="s">
        <v>33</v>
      </c>
    </row>
    <row r="60" spans="1:18" ht="25.5" customHeight="1" x14ac:dyDescent="0.25">
      <c r="A60" s="47" t="s">
        <v>295</v>
      </c>
      <c r="B60" s="52">
        <v>44</v>
      </c>
      <c r="C60" s="53" t="s">
        <v>41</v>
      </c>
      <c r="D60" s="61" t="s">
        <v>220</v>
      </c>
      <c r="E60" s="61" t="s">
        <v>218</v>
      </c>
      <c r="F60" s="68" t="s">
        <v>212</v>
      </c>
      <c r="G60" s="64">
        <v>348475</v>
      </c>
      <c r="H60" s="56">
        <v>261356.25</v>
      </c>
      <c r="I60" s="57" t="s">
        <v>37</v>
      </c>
      <c r="J60" s="64">
        <v>1</v>
      </c>
      <c r="K60" s="59">
        <f t="shared" si="0"/>
        <v>348475</v>
      </c>
      <c r="L60" s="59">
        <f t="shared" si="1"/>
        <v>261356.25</v>
      </c>
      <c r="M60" s="60" t="s">
        <v>167</v>
      </c>
      <c r="N60" s="61" t="s">
        <v>62</v>
      </c>
      <c r="O60" s="61" t="s">
        <v>168</v>
      </c>
      <c r="P60" s="62" t="s">
        <v>31</v>
      </c>
      <c r="Q60" s="58" t="s">
        <v>32</v>
      </c>
      <c r="R60" s="63" t="s">
        <v>33</v>
      </c>
    </row>
    <row r="61" spans="1:18" ht="25.5" customHeight="1" x14ac:dyDescent="0.25">
      <c r="A61" s="47" t="s">
        <v>295</v>
      </c>
      <c r="B61" s="52">
        <v>45</v>
      </c>
      <c r="C61" s="53" t="s">
        <v>41</v>
      </c>
      <c r="D61" s="61" t="s">
        <v>228</v>
      </c>
      <c r="E61" s="61" t="s">
        <v>218</v>
      </c>
      <c r="F61" s="68" t="s">
        <v>229</v>
      </c>
      <c r="G61" s="64">
        <v>341286.58</v>
      </c>
      <c r="H61" s="56">
        <v>255964.93000000002</v>
      </c>
      <c r="I61" s="57" t="s">
        <v>37</v>
      </c>
      <c r="J61" s="64">
        <v>1</v>
      </c>
      <c r="K61" s="59">
        <f t="shared" si="0"/>
        <v>341286.58</v>
      </c>
      <c r="L61" s="59">
        <f t="shared" si="1"/>
        <v>255964.93000000002</v>
      </c>
      <c r="M61" s="60" t="s">
        <v>167</v>
      </c>
      <c r="N61" s="61" t="s">
        <v>62</v>
      </c>
      <c r="O61" s="61" t="s">
        <v>168</v>
      </c>
      <c r="P61" s="62" t="s">
        <v>31</v>
      </c>
      <c r="Q61" s="58" t="s">
        <v>32</v>
      </c>
      <c r="R61" s="63" t="s">
        <v>33</v>
      </c>
    </row>
    <row r="62" spans="1:18" ht="25.5" customHeight="1" x14ac:dyDescent="0.25">
      <c r="A62" s="47" t="s">
        <v>295</v>
      </c>
      <c r="B62" s="52">
        <v>46</v>
      </c>
      <c r="C62" s="53" t="s">
        <v>92</v>
      </c>
      <c r="D62" s="61" t="s">
        <v>93</v>
      </c>
      <c r="E62" s="61" t="s">
        <v>94</v>
      </c>
      <c r="F62" s="55" t="s">
        <v>95</v>
      </c>
      <c r="G62" s="64">
        <v>381454.63</v>
      </c>
      <c r="H62" s="56">
        <v>228872.78</v>
      </c>
      <c r="I62" s="57" t="s">
        <v>37</v>
      </c>
      <c r="J62" s="64">
        <v>1</v>
      </c>
      <c r="K62" s="59">
        <f t="shared" si="0"/>
        <v>381454.63</v>
      </c>
      <c r="L62" s="59">
        <f t="shared" si="1"/>
        <v>228872.78</v>
      </c>
      <c r="M62" s="60" t="s">
        <v>96</v>
      </c>
      <c r="N62" s="61" t="s">
        <v>62</v>
      </c>
      <c r="O62" s="61" t="s">
        <v>45</v>
      </c>
      <c r="P62" s="62" t="s">
        <v>31</v>
      </c>
      <c r="Q62" s="58" t="s">
        <v>32</v>
      </c>
      <c r="R62" s="63" t="s">
        <v>33</v>
      </c>
    </row>
    <row r="63" spans="1:18" ht="25.5" customHeight="1" x14ac:dyDescent="0.25">
      <c r="A63" s="47" t="s">
        <v>295</v>
      </c>
      <c r="B63" s="52">
        <v>47</v>
      </c>
      <c r="C63" s="53" t="s">
        <v>41</v>
      </c>
      <c r="D63" s="61" t="s">
        <v>230</v>
      </c>
      <c r="E63" s="61" t="s">
        <v>231</v>
      </c>
      <c r="F63" s="68" t="s">
        <v>232</v>
      </c>
      <c r="G63" s="64">
        <v>629573.02</v>
      </c>
      <c r="H63" s="56">
        <v>472179.76</v>
      </c>
      <c r="I63" s="57" t="s">
        <v>37</v>
      </c>
      <c r="J63" s="64">
        <v>1</v>
      </c>
      <c r="K63" s="59">
        <f t="shared" si="0"/>
        <v>629573.02</v>
      </c>
      <c r="L63" s="59">
        <f t="shared" si="1"/>
        <v>472179.76</v>
      </c>
      <c r="M63" s="60" t="s">
        <v>167</v>
      </c>
      <c r="N63" s="61" t="s">
        <v>62</v>
      </c>
      <c r="O63" s="61" t="s">
        <v>168</v>
      </c>
      <c r="P63" s="62" t="s">
        <v>31</v>
      </c>
      <c r="Q63" s="58" t="s">
        <v>32</v>
      </c>
      <c r="R63" s="63" t="s">
        <v>33</v>
      </c>
    </row>
    <row r="64" spans="1:18" ht="25.5" customHeight="1" x14ac:dyDescent="0.25">
      <c r="A64" s="47" t="s">
        <v>295</v>
      </c>
      <c r="B64" s="52">
        <v>48</v>
      </c>
      <c r="C64" s="53" t="s">
        <v>41</v>
      </c>
      <c r="D64" s="61" t="s">
        <v>199</v>
      </c>
      <c r="E64" s="61" t="s">
        <v>200</v>
      </c>
      <c r="F64" s="68" t="s">
        <v>201</v>
      </c>
      <c r="G64" s="64">
        <v>346098.7</v>
      </c>
      <c r="H64" s="56">
        <v>259574.02000000002</v>
      </c>
      <c r="I64" s="57" t="s">
        <v>37</v>
      </c>
      <c r="J64" s="64">
        <v>1</v>
      </c>
      <c r="K64" s="59">
        <f t="shared" si="0"/>
        <v>346098.7</v>
      </c>
      <c r="L64" s="59">
        <f t="shared" si="1"/>
        <v>259574.02000000002</v>
      </c>
      <c r="M64" s="60" t="s">
        <v>167</v>
      </c>
      <c r="N64" s="61" t="s">
        <v>62</v>
      </c>
      <c r="O64" s="61" t="s">
        <v>168</v>
      </c>
      <c r="P64" s="62" t="s">
        <v>31</v>
      </c>
      <c r="Q64" s="58" t="s">
        <v>32</v>
      </c>
      <c r="R64" s="63" t="s">
        <v>33</v>
      </c>
    </row>
    <row r="65" spans="1:18" ht="25.5" customHeight="1" x14ac:dyDescent="0.25">
      <c r="A65" s="47" t="s">
        <v>295</v>
      </c>
      <c r="B65" s="52">
        <v>49</v>
      </c>
      <c r="C65" s="53" t="s">
        <v>41</v>
      </c>
      <c r="D65" s="61" t="s">
        <v>221</v>
      </c>
      <c r="E65" s="61" t="s">
        <v>222</v>
      </c>
      <c r="F65" s="68" t="s">
        <v>223</v>
      </c>
      <c r="G65" s="64">
        <v>314331.25</v>
      </c>
      <c r="H65" s="56">
        <v>235748.44</v>
      </c>
      <c r="I65" s="57" t="s">
        <v>37</v>
      </c>
      <c r="J65" s="64">
        <v>1</v>
      </c>
      <c r="K65" s="59">
        <f t="shared" si="0"/>
        <v>314331.25</v>
      </c>
      <c r="L65" s="59">
        <f t="shared" si="1"/>
        <v>235748.44</v>
      </c>
      <c r="M65" s="60" t="s">
        <v>167</v>
      </c>
      <c r="N65" s="61" t="s">
        <v>62</v>
      </c>
      <c r="O65" s="61" t="s">
        <v>168</v>
      </c>
      <c r="P65" s="62" t="s">
        <v>31</v>
      </c>
      <c r="Q65" s="58" t="s">
        <v>32</v>
      </c>
      <c r="R65" s="63" t="s">
        <v>33</v>
      </c>
    </row>
    <row r="66" spans="1:18" ht="25.5" customHeight="1" x14ac:dyDescent="0.25">
      <c r="A66" s="47" t="s">
        <v>295</v>
      </c>
      <c r="B66" s="52">
        <v>50</v>
      </c>
      <c r="C66" s="53" t="s">
        <v>92</v>
      </c>
      <c r="D66" s="61" t="s">
        <v>97</v>
      </c>
      <c r="E66" s="61" t="s">
        <v>98</v>
      </c>
      <c r="F66" s="55" t="s">
        <v>99</v>
      </c>
      <c r="G66" s="64">
        <v>324226.78999999998</v>
      </c>
      <c r="H66" s="56">
        <v>194536.06999999995</v>
      </c>
      <c r="I66" s="57" t="s">
        <v>37</v>
      </c>
      <c r="J66" s="64">
        <v>1</v>
      </c>
      <c r="K66" s="59">
        <f t="shared" si="0"/>
        <v>324226.78999999998</v>
      </c>
      <c r="L66" s="59">
        <f t="shared" si="1"/>
        <v>194536.06999999995</v>
      </c>
      <c r="M66" s="60" t="s">
        <v>96</v>
      </c>
      <c r="N66" s="61" t="s">
        <v>62</v>
      </c>
      <c r="O66" s="61" t="s">
        <v>45</v>
      </c>
      <c r="P66" s="62" t="s">
        <v>31</v>
      </c>
      <c r="Q66" s="58" t="s">
        <v>32</v>
      </c>
      <c r="R66" s="63" t="s">
        <v>33</v>
      </c>
    </row>
    <row r="67" spans="1:18" ht="25.5" customHeight="1" x14ac:dyDescent="0.25">
      <c r="A67" s="47" t="s">
        <v>295</v>
      </c>
      <c r="B67" s="52">
        <v>51</v>
      </c>
      <c r="C67" s="53" t="s">
        <v>41</v>
      </c>
      <c r="D67" s="61" t="s">
        <v>239</v>
      </c>
      <c r="E67" s="61" t="s">
        <v>240</v>
      </c>
      <c r="F67" s="68" t="s">
        <v>241</v>
      </c>
      <c r="G67" s="64">
        <v>467854.67</v>
      </c>
      <c r="H67" s="56">
        <v>350891</v>
      </c>
      <c r="I67" s="57" t="s">
        <v>37</v>
      </c>
      <c r="J67" s="64">
        <v>1</v>
      </c>
      <c r="K67" s="59">
        <f t="shared" si="0"/>
        <v>467854.67</v>
      </c>
      <c r="L67" s="59">
        <f t="shared" si="1"/>
        <v>350891</v>
      </c>
      <c r="M67" s="60" t="s">
        <v>167</v>
      </c>
      <c r="N67" s="61" t="s">
        <v>62</v>
      </c>
      <c r="O67" s="61" t="s">
        <v>168</v>
      </c>
      <c r="P67" s="62" t="s">
        <v>31</v>
      </c>
      <c r="Q67" s="58" t="s">
        <v>32</v>
      </c>
      <c r="R67" s="63" t="s">
        <v>33</v>
      </c>
    </row>
    <row r="68" spans="1:18" ht="25.5" customHeight="1" x14ac:dyDescent="0.25">
      <c r="A68" s="47" t="s">
        <v>295</v>
      </c>
      <c r="B68" s="52">
        <v>52</v>
      </c>
      <c r="C68" s="53" t="s">
        <v>41</v>
      </c>
      <c r="D68" s="61" t="s">
        <v>213</v>
      </c>
      <c r="E68" s="61" t="s">
        <v>214</v>
      </c>
      <c r="F68" s="68" t="s">
        <v>212</v>
      </c>
      <c r="G68" s="64">
        <v>338570</v>
      </c>
      <c r="H68" s="56">
        <v>253927.5</v>
      </c>
      <c r="I68" s="57" t="s">
        <v>37</v>
      </c>
      <c r="J68" s="64">
        <v>1</v>
      </c>
      <c r="K68" s="59">
        <f t="shared" si="0"/>
        <v>338570</v>
      </c>
      <c r="L68" s="59">
        <f t="shared" si="1"/>
        <v>253927.5</v>
      </c>
      <c r="M68" s="60" t="s">
        <v>167</v>
      </c>
      <c r="N68" s="61" t="s">
        <v>62</v>
      </c>
      <c r="O68" s="61" t="s">
        <v>168</v>
      </c>
      <c r="P68" s="62" t="s">
        <v>31</v>
      </c>
      <c r="Q68" s="58" t="s">
        <v>32</v>
      </c>
      <c r="R68" s="63" t="s">
        <v>33</v>
      </c>
    </row>
    <row r="69" spans="1:18" ht="25.5" customHeight="1" x14ac:dyDescent="0.25">
      <c r="A69" s="47" t="s">
        <v>295</v>
      </c>
      <c r="B69" s="52">
        <v>53</v>
      </c>
      <c r="C69" s="53" t="s">
        <v>55</v>
      </c>
      <c r="D69" s="54" t="s">
        <v>100</v>
      </c>
      <c r="E69" s="54" t="s">
        <v>101</v>
      </c>
      <c r="F69" s="55" t="s">
        <v>53</v>
      </c>
      <c r="G69" s="56">
        <v>22507.05</v>
      </c>
      <c r="H69" s="56">
        <v>13504.229999999998</v>
      </c>
      <c r="I69" s="57" t="s">
        <v>37</v>
      </c>
      <c r="J69" s="58">
        <v>1</v>
      </c>
      <c r="K69" s="59">
        <f t="shared" si="0"/>
        <v>22507.05</v>
      </c>
      <c r="L69" s="59">
        <f t="shared" si="1"/>
        <v>13504.229999999998</v>
      </c>
      <c r="M69" s="60" t="s">
        <v>54</v>
      </c>
      <c r="N69" s="61" t="s">
        <v>50</v>
      </c>
      <c r="O69" s="61" t="s">
        <v>30</v>
      </c>
      <c r="P69" s="62" t="s">
        <v>31</v>
      </c>
      <c r="Q69" s="58" t="s">
        <v>32</v>
      </c>
      <c r="R69" s="63" t="s">
        <v>33</v>
      </c>
    </row>
    <row r="70" spans="1:18" ht="25.5" customHeight="1" x14ac:dyDescent="0.25">
      <c r="A70" s="47" t="s">
        <v>295</v>
      </c>
      <c r="B70" s="52">
        <v>54</v>
      </c>
      <c r="C70" s="53" t="s">
        <v>41</v>
      </c>
      <c r="D70" s="61" t="s">
        <v>180</v>
      </c>
      <c r="E70" s="61" t="s">
        <v>181</v>
      </c>
      <c r="F70" s="68" t="s">
        <v>182</v>
      </c>
      <c r="G70" s="64">
        <v>127625.44</v>
      </c>
      <c r="H70" s="56">
        <v>95719.08</v>
      </c>
      <c r="I70" s="57" t="s">
        <v>37</v>
      </c>
      <c r="J70" s="64">
        <v>1</v>
      </c>
      <c r="K70" s="59">
        <f t="shared" si="0"/>
        <v>127625.44</v>
      </c>
      <c r="L70" s="59">
        <f t="shared" si="1"/>
        <v>95719.08</v>
      </c>
      <c r="M70" s="60" t="s">
        <v>183</v>
      </c>
      <c r="N70" s="61"/>
      <c r="O70" s="61" t="s">
        <v>184</v>
      </c>
      <c r="P70" s="62" t="s">
        <v>31</v>
      </c>
      <c r="Q70" s="58" t="s">
        <v>32</v>
      </c>
      <c r="R70" s="63" t="s">
        <v>33</v>
      </c>
    </row>
    <row r="71" spans="1:18" ht="25.5" customHeight="1" x14ac:dyDescent="0.25">
      <c r="A71" s="47" t="s">
        <v>295</v>
      </c>
      <c r="B71" s="52">
        <v>55</v>
      </c>
      <c r="C71" s="53" t="s">
        <v>41</v>
      </c>
      <c r="D71" s="61">
        <v>1987</v>
      </c>
      <c r="E71" s="61" t="s">
        <v>102</v>
      </c>
      <c r="F71" s="55">
        <v>37527</v>
      </c>
      <c r="G71" s="64">
        <v>224707.5</v>
      </c>
      <c r="H71" s="56">
        <v>13709.21</v>
      </c>
      <c r="I71" s="57" t="s">
        <v>37</v>
      </c>
      <c r="J71" s="64">
        <v>1</v>
      </c>
      <c r="K71" s="59">
        <f t="shared" si="0"/>
        <v>224707.5</v>
      </c>
      <c r="L71" s="59">
        <f t="shared" si="1"/>
        <v>13709.21</v>
      </c>
      <c r="M71" s="66" t="s">
        <v>44</v>
      </c>
      <c r="N71" s="66" t="s">
        <v>50</v>
      </c>
      <c r="O71" s="66" t="s">
        <v>45</v>
      </c>
      <c r="P71" s="66" t="s">
        <v>31</v>
      </c>
      <c r="Q71" s="58" t="s">
        <v>32</v>
      </c>
      <c r="R71" s="63" t="s">
        <v>33</v>
      </c>
    </row>
    <row r="72" spans="1:18" ht="25.5" customHeight="1" x14ac:dyDescent="0.25">
      <c r="A72" s="47" t="s">
        <v>295</v>
      </c>
      <c r="B72" s="52">
        <v>56</v>
      </c>
      <c r="C72" s="53" t="s">
        <v>46</v>
      </c>
      <c r="D72" s="54" t="s">
        <v>103</v>
      </c>
      <c r="E72" s="54" t="s">
        <v>104</v>
      </c>
      <c r="F72" s="55">
        <v>42490</v>
      </c>
      <c r="G72" s="56">
        <v>1118703.4099999999</v>
      </c>
      <c r="H72" s="56">
        <v>671222.04999999993</v>
      </c>
      <c r="I72" s="57" t="s">
        <v>48</v>
      </c>
      <c r="J72" s="58">
        <v>1</v>
      </c>
      <c r="K72" s="59">
        <f t="shared" si="0"/>
        <v>1118703.4099999999</v>
      </c>
      <c r="L72" s="59">
        <f t="shared" si="1"/>
        <v>671222.04999999993</v>
      </c>
      <c r="M72" s="60" t="s">
        <v>38</v>
      </c>
      <c r="N72" s="61" t="s">
        <v>62</v>
      </c>
      <c r="O72" s="61" t="s">
        <v>30</v>
      </c>
      <c r="P72" s="62" t="s">
        <v>31</v>
      </c>
      <c r="Q72" s="58" t="s">
        <v>32</v>
      </c>
      <c r="R72" s="63" t="s">
        <v>33</v>
      </c>
    </row>
    <row r="73" spans="1:18" ht="25.5" customHeight="1" x14ac:dyDescent="0.25">
      <c r="A73" s="47" t="s">
        <v>295</v>
      </c>
      <c r="B73" s="52">
        <v>57</v>
      </c>
      <c r="C73" s="53" t="s">
        <v>55</v>
      </c>
      <c r="D73" s="54" t="s">
        <v>105</v>
      </c>
      <c r="E73" s="54" t="s">
        <v>106</v>
      </c>
      <c r="F73" s="55" t="s">
        <v>68</v>
      </c>
      <c r="G73" s="56">
        <v>115280.01</v>
      </c>
      <c r="H73" s="56">
        <v>69168.009999999995</v>
      </c>
      <c r="I73" s="57" t="s">
        <v>27</v>
      </c>
      <c r="J73" s="58">
        <v>1</v>
      </c>
      <c r="K73" s="59">
        <f t="shared" si="0"/>
        <v>115280.01</v>
      </c>
      <c r="L73" s="59">
        <f t="shared" si="1"/>
        <v>69168.009999999995</v>
      </c>
      <c r="M73" s="60" t="s">
        <v>61</v>
      </c>
      <c r="N73" s="61" t="s">
        <v>62</v>
      </c>
      <c r="O73" s="61" t="s">
        <v>30</v>
      </c>
      <c r="P73" s="62" t="s">
        <v>31</v>
      </c>
      <c r="Q73" s="58" t="s">
        <v>32</v>
      </c>
      <c r="R73" s="63" t="s">
        <v>33</v>
      </c>
    </row>
    <row r="74" spans="1:18" ht="25.5" customHeight="1" x14ac:dyDescent="0.25">
      <c r="A74" s="47" t="s">
        <v>295</v>
      </c>
      <c r="B74" s="52">
        <v>58</v>
      </c>
      <c r="C74" s="53" t="s">
        <v>258</v>
      </c>
      <c r="D74" s="75" t="s">
        <v>261</v>
      </c>
      <c r="E74" s="75" t="s">
        <v>262</v>
      </c>
      <c r="F74" s="75">
        <v>41394</v>
      </c>
      <c r="G74" s="75">
        <v>1137238</v>
      </c>
      <c r="H74" s="56">
        <v>852928.5</v>
      </c>
      <c r="I74" s="57" t="s">
        <v>37</v>
      </c>
      <c r="J74" s="57">
        <v>1</v>
      </c>
      <c r="K74" s="59">
        <f t="shared" si="0"/>
        <v>1137238</v>
      </c>
      <c r="L74" s="59">
        <f t="shared" si="1"/>
        <v>852928.5</v>
      </c>
      <c r="M74" s="60" t="s">
        <v>151</v>
      </c>
      <c r="N74" s="60" t="s">
        <v>292</v>
      </c>
      <c r="O74" s="61" t="s">
        <v>45</v>
      </c>
      <c r="P74" s="62" t="s">
        <v>31</v>
      </c>
      <c r="Q74" s="58" t="s">
        <v>32</v>
      </c>
      <c r="R74" s="63" t="s">
        <v>33</v>
      </c>
    </row>
    <row r="75" spans="1:18" ht="25.5" customHeight="1" x14ac:dyDescent="0.25">
      <c r="A75" s="47" t="s">
        <v>295</v>
      </c>
      <c r="B75" s="52">
        <v>59</v>
      </c>
      <c r="C75" s="53" t="s">
        <v>107</v>
      </c>
      <c r="D75" s="61" t="s">
        <v>108</v>
      </c>
      <c r="E75" s="61" t="s">
        <v>109</v>
      </c>
      <c r="F75" s="55">
        <v>38352</v>
      </c>
      <c r="G75" s="64">
        <v>1084817.2</v>
      </c>
      <c r="H75" s="56">
        <v>650890.32000000007</v>
      </c>
      <c r="I75" s="57" t="s">
        <v>37</v>
      </c>
      <c r="J75" s="64">
        <v>1</v>
      </c>
      <c r="K75" s="59">
        <f t="shared" ref="K75:K103" si="2">J75*G75</f>
        <v>1084817.2</v>
      </c>
      <c r="L75" s="59">
        <f t="shared" ref="L75:L104" si="3">J75*H75</f>
        <v>650890.32000000007</v>
      </c>
      <c r="M75" s="66"/>
      <c r="N75" s="66"/>
      <c r="O75" s="66" t="s">
        <v>45</v>
      </c>
      <c r="P75" s="66" t="s">
        <v>31</v>
      </c>
      <c r="Q75" s="58" t="s">
        <v>32</v>
      </c>
      <c r="R75" s="63" t="s">
        <v>33</v>
      </c>
    </row>
    <row r="76" spans="1:18" ht="25.5" customHeight="1" x14ac:dyDescent="0.25">
      <c r="A76" s="47" t="s">
        <v>295</v>
      </c>
      <c r="B76" s="52">
        <v>60</v>
      </c>
      <c r="C76" s="53" t="s">
        <v>110</v>
      </c>
      <c r="D76" s="61" t="s">
        <v>111</v>
      </c>
      <c r="E76" s="61" t="s">
        <v>109</v>
      </c>
      <c r="F76" s="55" t="s">
        <v>81</v>
      </c>
      <c r="G76" s="64">
        <v>865493.47</v>
      </c>
      <c r="H76" s="56">
        <v>519296.07999999996</v>
      </c>
      <c r="I76" s="57" t="s">
        <v>37</v>
      </c>
      <c r="J76" s="64">
        <v>1</v>
      </c>
      <c r="K76" s="59">
        <f t="shared" si="2"/>
        <v>865493.47</v>
      </c>
      <c r="L76" s="59">
        <f t="shared" si="3"/>
        <v>519296.07999999996</v>
      </c>
      <c r="M76" s="60" t="s">
        <v>72</v>
      </c>
      <c r="N76" s="61" t="s">
        <v>50</v>
      </c>
      <c r="O76" s="61" t="s">
        <v>45</v>
      </c>
      <c r="P76" s="62" t="s">
        <v>31</v>
      </c>
      <c r="Q76" s="58" t="s">
        <v>32</v>
      </c>
      <c r="R76" s="63" t="s">
        <v>33</v>
      </c>
    </row>
    <row r="77" spans="1:18" ht="25.5" customHeight="1" x14ac:dyDescent="0.25">
      <c r="A77" s="47" t="s">
        <v>295</v>
      </c>
      <c r="B77" s="52">
        <v>61</v>
      </c>
      <c r="C77" s="53" t="s">
        <v>107</v>
      </c>
      <c r="D77" s="61" t="s">
        <v>112</v>
      </c>
      <c r="E77" s="61" t="s">
        <v>109</v>
      </c>
      <c r="F77" s="55">
        <v>38352</v>
      </c>
      <c r="G77" s="64">
        <v>693716.85</v>
      </c>
      <c r="H77" s="56">
        <v>416230.11</v>
      </c>
      <c r="I77" s="57" t="s">
        <v>37</v>
      </c>
      <c r="J77" s="64">
        <v>1</v>
      </c>
      <c r="K77" s="59">
        <f t="shared" si="2"/>
        <v>693716.85</v>
      </c>
      <c r="L77" s="59">
        <f t="shared" si="3"/>
        <v>416230.11</v>
      </c>
      <c r="M77" s="66"/>
      <c r="N77" s="66"/>
      <c r="O77" s="66" t="s">
        <v>45</v>
      </c>
      <c r="P77" s="66" t="s">
        <v>31</v>
      </c>
      <c r="Q77" s="58" t="s">
        <v>32</v>
      </c>
      <c r="R77" s="63" t="s">
        <v>33</v>
      </c>
    </row>
    <row r="78" spans="1:18" ht="25.5" customHeight="1" x14ac:dyDescent="0.25">
      <c r="A78" s="47" t="s">
        <v>25</v>
      </c>
      <c r="B78" s="52">
        <v>62</v>
      </c>
      <c r="C78" s="53" t="s">
        <v>113</v>
      </c>
      <c r="D78" s="61">
        <v>47030</v>
      </c>
      <c r="E78" s="61" t="s">
        <v>109</v>
      </c>
      <c r="F78" s="55" t="s">
        <v>53</v>
      </c>
      <c r="G78" s="64">
        <v>852223.23</v>
      </c>
      <c r="H78" s="56">
        <v>511333.94</v>
      </c>
      <c r="I78" s="57" t="s">
        <v>27</v>
      </c>
      <c r="J78" s="64">
        <v>1</v>
      </c>
      <c r="K78" s="59">
        <f t="shared" si="2"/>
        <v>852223.23</v>
      </c>
      <c r="L78" s="59">
        <f t="shared" si="3"/>
        <v>511333.94</v>
      </c>
      <c r="M78" s="60" t="s">
        <v>114</v>
      </c>
      <c r="N78" s="61" t="s">
        <v>115</v>
      </c>
      <c r="O78" s="61" t="s">
        <v>30</v>
      </c>
      <c r="P78" s="62" t="s">
        <v>31</v>
      </c>
      <c r="Q78" s="58" t="s">
        <v>32</v>
      </c>
      <c r="R78" s="63" t="s">
        <v>33</v>
      </c>
    </row>
    <row r="79" spans="1:18" ht="25.5" customHeight="1" x14ac:dyDescent="0.25">
      <c r="A79" s="47" t="s">
        <v>295</v>
      </c>
      <c r="B79" s="52">
        <v>63</v>
      </c>
      <c r="C79" s="53" t="s">
        <v>41</v>
      </c>
      <c r="D79" s="61" t="s">
        <v>117</v>
      </c>
      <c r="E79" s="61" t="s">
        <v>118</v>
      </c>
      <c r="F79" s="55">
        <v>43191</v>
      </c>
      <c r="G79" s="64">
        <v>442756.6</v>
      </c>
      <c r="H79" s="56">
        <f>104100/1.2</f>
        <v>86750</v>
      </c>
      <c r="I79" s="57" t="s">
        <v>37</v>
      </c>
      <c r="J79" s="64">
        <v>1</v>
      </c>
      <c r="K79" s="59">
        <f t="shared" si="2"/>
        <v>442756.6</v>
      </c>
      <c r="L79" s="59">
        <f t="shared" si="3"/>
        <v>86750</v>
      </c>
      <c r="M79" s="66" t="s">
        <v>119</v>
      </c>
      <c r="N79" s="72"/>
      <c r="O79" s="66" t="s">
        <v>45</v>
      </c>
      <c r="P79" s="66" t="s">
        <v>31</v>
      </c>
      <c r="Q79" s="58" t="s">
        <v>32</v>
      </c>
      <c r="R79" s="63" t="s">
        <v>33</v>
      </c>
    </row>
    <row r="80" spans="1:18" ht="25.5" customHeight="1" x14ac:dyDescent="0.25">
      <c r="A80" s="47" t="s">
        <v>295</v>
      </c>
      <c r="B80" s="52">
        <v>64</v>
      </c>
      <c r="C80" s="53" t="s">
        <v>116</v>
      </c>
      <c r="D80" s="54" t="s">
        <v>120</v>
      </c>
      <c r="E80" s="54" t="s">
        <v>121</v>
      </c>
      <c r="F80" s="55" t="s">
        <v>122</v>
      </c>
      <c r="G80" s="56">
        <v>1049676.77</v>
      </c>
      <c r="H80" s="56">
        <v>629806.06000000006</v>
      </c>
      <c r="I80" s="57" t="s">
        <v>27</v>
      </c>
      <c r="J80" s="58">
        <v>1</v>
      </c>
      <c r="K80" s="59">
        <f t="shared" si="2"/>
        <v>1049676.77</v>
      </c>
      <c r="L80" s="59">
        <f t="shared" si="3"/>
        <v>629806.06000000006</v>
      </c>
      <c r="M80" s="60" t="s">
        <v>28</v>
      </c>
      <c r="N80" s="61" t="s">
        <v>29</v>
      </c>
      <c r="O80" s="61" t="s">
        <v>30</v>
      </c>
      <c r="P80" s="62" t="s">
        <v>31</v>
      </c>
      <c r="Q80" s="58" t="s">
        <v>32</v>
      </c>
      <c r="R80" s="63" t="s">
        <v>33</v>
      </c>
    </row>
    <row r="81" spans="1:18" ht="25.5" customHeight="1" x14ac:dyDescent="0.25">
      <c r="A81" s="47" t="s">
        <v>295</v>
      </c>
      <c r="B81" s="52">
        <v>65</v>
      </c>
      <c r="C81" s="53" t="s">
        <v>41</v>
      </c>
      <c r="D81" s="61" t="s">
        <v>170</v>
      </c>
      <c r="E81" s="61" t="s">
        <v>171</v>
      </c>
      <c r="F81" s="68" t="s">
        <v>172</v>
      </c>
      <c r="G81" s="64">
        <v>130000</v>
      </c>
      <c r="H81" s="56">
        <f>31500/1.2</f>
        <v>26250</v>
      </c>
      <c r="I81" s="57" t="s">
        <v>37</v>
      </c>
      <c r="J81" s="64">
        <v>1</v>
      </c>
      <c r="K81" s="59">
        <f t="shared" si="2"/>
        <v>130000</v>
      </c>
      <c r="L81" s="59">
        <f t="shared" si="3"/>
        <v>26250</v>
      </c>
      <c r="M81" s="60" t="s">
        <v>173</v>
      </c>
      <c r="N81" s="61"/>
      <c r="O81" s="61" t="s">
        <v>174</v>
      </c>
      <c r="P81" s="62" t="s">
        <v>31</v>
      </c>
      <c r="Q81" s="58" t="s">
        <v>32</v>
      </c>
      <c r="R81" s="63" t="s">
        <v>33</v>
      </c>
    </row>
    <row r="82" spans="1:18" ht="25.5" customHeight="1" x14ac:dyDescent="0.25">
      <c r="A82" s="47" t="s">
        <v>295</v>
      </c>
      <c r="B82" s="52">
        <v>66</v>
      </c>
      <c r="C82" s="53" t="s">
        <v>41</v>
      </c>
      <c r="D82" s="61" t="s">
        <v>123</v>
      </c>
      <c r="E82" s="61" t="s">
        <v>124</v>
      </c>
      <c r="F82" s="55">
        <v>43191</v>
      </c>
      <c r="G82" s="64">
        <v>111961</v>
      </c>
      <c r="H82" s="56">
        <v>67176.600000000006</v>
      </c>
      <c r="I82" s="57" t="s">
        <v>37</v>
      </c>
      <c r="J82" s="64">
        <v>1</v>
      </c>
      <c r="K82" s="59">
        <f t="shared" si="2"/>
        <v>111961</v>
      </c>
      <c r="L82" s="59">
        <f t="shared" si="3"/>
        <v>67176.600000000006</v>
      </c>
      <c r="M82" s="66" t="s">
        <v>125</v>
      </c>
      <c r="N82" s="72"/>
      <c r="O82" s="66" t="s">
        <v>45</v>
      </c>
      <c r="P82" s="66" t="s">
        <v>31</v>
      </c>
      <c r="Q82" s="58" t="s">
        <v>32</v>
      </c>
      <c r="R82" s="63" t="s">
        <v>33</v>
      </c>
    </row>
    <row r="83" spans="1:18" ht="25.5" customHeight="1" x14ac:dyDescent="0.25">
      <c r="A83" s="47" t="s">
        <v>295</v>
      </c>
      <c r="B83" s="52">
        <v>67</v>
      </c>
      <c r="C83" s="53" t="s">
        <v>41</v>
      </c>
      <c r="D83" s="61" t="s">
        <v>126</v>
      </c>
      <c r="E83" s="61" t="s">
        <v>127</v>
      </c>
      <c r="F83" s="55">
        <v>43191</v>
      </c>
      <c r="G83" s="64">
        <v>111961</v>
      </c>
      <c r="H83" s="56">
        <v>67176.600000000006</v>
      </c>
      <c r="I83" s="57" t="s">
        <v>37</v>
      </c>
      <c r="J83" s="64">
        <v>1</v>
      </c>
      <c r="K83" s="59">
        <f t="shared" si="2"/>
        <v>111961</v>
      </c>
      <c r="L83" s="59">
        <f t="shared" si="3"/>
        <v>67176.600000000006</v>
      </c>
      <c r="M83" s="66" t="s">
        <v>119</v>
      </c>
      <c r="N83" s="72"/>
      <c r="O83" s="66" t="s">
        <v>45</v>
      </c>
      <c r="P83" s="66" t="s">
        <v>31</v>
      </c>
      <c r="Q83" s="58" t="s">
        <v>32</v>
      </c>
      <c r="R83" s="63" t="s">
        <v>33</v>
      </c>
    </row>
    <row r="84" spans="1:18" ht="25.5" customHeight="1" x14ac:dyDescent="0.25">
      <c r="A84" s="47" t="s">
        <v>295</v>
      </c>
      <c r="B84" s="52">
        <v>68</v>
      </c>
      <c r="C84" s="53" t="s">
        <v>280</v>
      </c>
      <c r="D84" s="75" t="s">
        <v>284</v>
      </c>
      <c r="E84" s="75" t="s">
        <v>285</v>
      </c>
      <c r="F84" s="75" t="s">
        <v>286</v>
      </c>
      <c r="G84" s="75">
        <v>337013.46</v>
      </c>
      <c r="H84" s="56">
        <v>252760.09000000003</v>
      </c>
      <c r="I84" s="57" t="s">
        <v>37</v>
      </c>
      <c r="J84" s="57">
        <v>1</v>
      </c>
      <c r="K84" s="59">
        <f t="shared" si="2"/>
        <v>337013.46</v>
      </c>
      <c r="L84" s="59">
        <f t="shared" si="3"/>
        <v>252760.09000000003</v>
      </c>
      <c r="M84" s="60" t="s">
        <v>293</v>
      </c>
      <c r="N84" s="61" t="s">
        <v>50</v>
      </c>
      <c r="O84" s="61" t="s">
        <v>45</v>
      </c>
      <c r="P84" s="62" t="s">
        <v>31</v>
      </c>
      <c r="Q84" s="58" t="s">
        <v>32</v>
      </c>
      <c r="R84" s="63" t="s">
        <v>33</v>
      </c>
    </row>
    <row r="85" spans="1:18" ht="25.5" customHeight="1" x14ac:dyDescent="0.25">
      <c r="A85" s="47" t="s">
        <v>295</v>
      </c>
      <c r="B85" s="52">
        <v>69</v>
      </c>
      <c r="C85" s="53" t="s">
        <v>280</v>
      </c>
      <c r="D85" s="75" t="s">
        <v>281</v>
      </c>
      <c r="E85" s="75" t="s">
        <v>282</v>
      </c>
      <c r="F85" s="75" t="s">
        <v>283</v>
      </c>
      <c r="G85" s="75">
        <v>477692.15999999997</v>
      </c>
      <c r="H85" s="56">
        <v>358269.12</v>
      </c>
      <c r="I85" s="57" t="s">
        <v>37</v>
      </c>
      <c r="J85" s="57">
        <v>1</v>
      </c>
      <c r="K85" s="59">
        <f t="shared" si="2"/>
        <v>477692.15999999997</v>
      </c>
      <c r="L85" s="59">
        <f t="shared" si="3"/>
        <v>358269.12</v>
      </c>
      <c r="M85" s="60" t="s">
        <v>294</v>
      </c>
      <c r="N85" s="60" t="s">
        <v>294</v>
      </c>
      <c r="O85" s="61" t="s">
        <v>30</v>
      </c>
      <c r="P85" s="62" t="s">
        <v>31</v>
      </c>
      <c r="Q85" s="58" t="s">
        <v>32</v>
      </c>
      <c r="R85" s="63" t="s">
        <v>33</v>
      </c>
    </row>
    <row r="86" spans="1:18" ht="25.5" customHeight="1" x14ac:dyDescent="0.25">
      <c r="A86" s="47" t="s">
        <v>295</v>
      </c>
      <c r="B86" s="52">
        <v>70</v>
      </c>
      <c r="C86" s="53" t="s">
        <v>55</v>
      </c>
      <c r="D86" s="61" t="s">
        <v>128</v>
      </c>
      <c r="E86" s="61" t="s">
        <v>129</v>
      </c>
      <c r="F86" s="68" t="s">
        <v>130</v>
      </c>
      <c r="G86" s="64">
        <v>101215.62</v>
      </c>
      <c r="H86" s="56">
        <v>60729.369999999995</v>
      </c>
      <c r="I86" s="57" t="s">
        <v>27</v>
      </c>
      <c r="J86" s="64">
        <v>1</v>
      </c>
      <c r="K86" s="59">
        <f t="shared" si="2"/>
        <v>101215.62</v>
      </c>
      <c r="L86" s="59">
        <f t="shared" si="3"/>
        <v>60729.369999999995</v>
      </c>
      <c r="M86" s="60" t="s">
        <v>131</v>
      </c>
      <c r="N86" s="61" t="s">
        <v>132</v>
      </c>
      <c r="O86" s="61" t="s">
        <v>30</v>
      </c>
      <c r="P86" s="62" t="s">
        <v>31</v>
      </c>
      <c r="Q86" s="58" t="s">
        <v>32</v>
      </c>
      <c r="R86" s="63" t="s">
        <v>33</v>
      </c>
    </row>
    <row r="87" spans="1:18" ht="25.5" customHeight="1" x14ac:dyDescent="0.25">
      <c r="A87" s="47" t="s">
        <v>295</v>
      </c>
      <c r="B87" s="52">
        <v>71</v>
      </c>
      <c r="C87" s="53" t="s">
        <v>258</v>
      </c>
      <c r="D87" s="75" t="s">
        <v>259</v>
      </c>
      <c r="E87" s="75" t="s">
        <v>260</v>
      </c>
      <c r="F87" s="75">
        <v>41394</v>
      </c>
      <c r="G87" s="75">
        <v>1484909</v>
      </c>
      <c r="H87" s="56">
        <v>1113681.75</v>
      </c>
      <c r="I87" s="57" t="s">
        <v>37</v>
      </c>
      <c r="J87" s="57">
        <v>1</v>
      </c>
      <c r="K87" s="59">
        <f t="shared" si="2"/>
        <v>1484909</v>
      </c>
      <c r="L87" s="59">
        <f t="shared" si="3"/>
        <v>1113681.75</v>
      </c>
      <c r="M87" s="60" t="s">
        <v>151</v>
      </c>
      <c r="N87" s="60" t="s">
        <v>292</v>
      </c>
      <c r="O87" s="61" t="s">
        <v>30</v>
      </c>
      <c r="P87" s="62" t="s">
        <v>31</v>
      </c>
      <c r="Q87" s="58" t="s">
        <v>32</v>
      </c>
      <c r="R87" s="63" t="s">
        <v>33</v>
      </c>
    </row>
    <row r="88" spans="1:18" ht="25.5" customHeight="1" x14ac:dyDescent="0.25">
      <c r="A88" s="47" t="s">
        <v>295</v>
      </c>
      <c r="B88" s="52">
        <v>72</v>
      </c>
      <c r="C88" s="53" t="s">
        <v>41</v>
      </c>
      <c r="D88" s="61" t="s">
        <v>205</v>
      </c>
      <c r="E88" s="61" t="s">
        <v>206</v>
      </c>
      <c r="F88" s="68" t="s">
        <v>207</v>
      </c>
      <c r="G88" s="64">
        <v>34915.300000000003</v>
      </c>
      <c r="H88" s="56">
        <v>26186.47</v>
      </c>
      <c r="I88" s="57" t="s">
        <v>37</v>
      </c>
      <c r="J88" s="64">
        <v>1</v>
      </c>
      <c r="K88" s="59">
        <f t="shared" si="2"/>
        <v>34915.300000000003</v>
      </c>
      <c r="L88" s="59">
        <f t="shared" si="3"/>
        <v>26186.47</v>
      </c>
      <c r="M88" s="60" t="s">
        <v>167</v>
      </c>
      <c r="N88" s="61" t="s">
        <v>62</v>
      </c>
      <c r="O88" s="61" t="s">
        <v>168</v>
      </c>
      <c r="P88" s="62" t="s">
        <v>31</v>
      </c>
      <c r="Q88" s="58" t="s">
        <v>32</v>
      </c>
      <c r="R88" s="63" t="s">
        <v>33</v>
      </c>
    </row>
    <row r="89" spans="1:18" ht="25.5" customHeight="1" x14ac:dyDescent="0.25">
      <c r="A89" s="47" t="s">
        <v>295</v>
      </c>
      <c r="B89" s="52">
        <v>73</v>
      </c>
      <c r="C89" s="53" t="s">
        <v>41</v>
      </c>
      <c r="D89" s="61" t="s">
        <v>224</v>
      </c>
      <c r="E89" s="61" t="s">
        <v>225</v>
      </c>
      <c r="F89" s="68" t="s">
        <v>226</v>
      </c>
      <c r="G89" s="64">
        <v>249100.95</v>
      </c>
      <c r="H89" s="56">
        <v>186825.71000000002</v>
      </c>
      <c r="I89" s="57" t="s">
        <v>37</v>
      </c>
      <c r="J89" s="64">
        <v>1</v>
      </c>
      <c r="K89" s="59">
        <f t="shared" si="2"/>
        <v>249100.95</v>
      </c>
      <c r="L89" s="59">
        <f t="shared" si="3"/>
        <v>186825.71000000002</v>
      </c>
      <c r="M89" s="60" t="s">
        <v>227</v>
      </c>
      <c r="N89" s="61" t="s">
        <v>62</v>
      </c>
      <c r="O89" s="61" t="s">
        <v>168</v>
      </c>
      <c r="P89" s="62" t="s">
        <v>31</v>
      </c>
      <c r="Q89" s="58" t="s">
        <v>32</v>
      </c>
      <c r="R89" s="63" t="s">
        <v>33</v>
      </c>
    </row>
    <row r="90" spans="1:18" ht="25.5" customHeight="1" x14ac:dyDescent="0.25">
      <c r="A90" s="47" t="s">
        <v>295</v>
      </c>
      <c r="B90" s="52">
        <v>74</v>
      </c>
      <c r="C90" s="53" t="s">
        <v>92</v>
      </c>
      <c r="D90" s="61" t="s">
        <v>133</v>
      </c>
      <c r="E90" s="61" t="s">
        <v>134</v>
      </c>
      <c r="F90" s="55" t="s">
        <v>135</v>
      </c>
      <c r="G90" s="64">
        <v>128252.25</v>
      </c>
      <c r="H90" s="56">
        <v>76951.350000000006</v>
      </c>
      <c r="I90" s="57" t="s">
        <v>37</v>
      </c>
      <c r="J90" s="64">
        <v>1</v>
      </c>
      <c r="K90" s="59">
        <f t="shared" si="2"/>
        <v>128252.25</v>
      </c>
      <c r="L90" s="59">
        <f t="shared" si="3"/>
        <v>76951.350000000006</v>
      </c>
      <c r="M90" s="60" t="s">
        <v>72</v>
      </c>
      <c r="N90" s="61" t="s">
        <v>73</v>
      </c>
      <c r="O90" s="61" t="s">
        <v>45</v>
      </c>
      <c r="P90" s="62" t="s">
        <v>136</v>
      </c>
      <c r="Q90" s="58" t="s">
        <v>32</v>
      </c>
      <c r="R90" s="63" t="s">
        <v>33</v>
      </c>
    </row>
    <row r="91" spans="1:18" ht="25.5" customHeight="1" x14ac:dyDescent="0.25">
      <c r="A91" s="47" t="s">
        <v>295</v>
      </c>
      <c r="B91" s="52">
        <v>75</v>
      </c>
      <c r="C91" s="53" t="s">
        <v>92</v>
      </c>
      <c r="D91" s="61" t="s">
        <v>137</v>
      </c>
      <c r="E91" s="61" t="s">
        <v>138</v>
      </c>
      <c r="F91" s="55" t="s">
        <v>139</v>
      </c>
      <c r="G91" s="64">
        <v>122111.53</v>
      </c>
      <c r="H91" s="56">
        <v>73266.92</v>
      </c>
      <c r="I91" s="57" t="s">
        <v>37</v>
      </c>
      <c r="J91" s="64">
        <v>1</v>
      </c>
      <c r="K91" s="59">
        <f t="shared" si="2"/>
        <v>122111.53</v>
      </c>
      <c r="L91" s="59">
        <f t="shared" si="3"/>
        <v>73266.92</v>
      </c>
      <c r="M91" s="60" t="s">
        <v>72</v>
      </c>
      <c r="N91" s="61" t="s">
        <v>73</v>
      </c>
      <c r="O91" s="61" t="s">
        <v>45</v>
      </c>
      <c r="P91" s="62" t="s">
        <v>140</v>
      </c>
      <c r="Q91" s="58" t="s">
        <v>32</v>
      </c>
      <c r="R91" s="63" t="s">
        <v>33</v>
      </c>
    </row>
    <row r="92" spans="1:18" ht="25.5" customHeight="1" x14ac:dyDescent="0.25">
      <c r="A92" s="47" t="s">
        <v>295</v>
      </c>
      <c r="B92" s="52">
        <v>76</v>
      </c>
      <c r="C92" s="53" t="s">
        <v>41</v>
      </c>
      <c r="D92" s="61">
        <v>66364</v>
      </c>
      <c r="E92" s="61" t="s">
        <v>208</v>
      </c>
      <c r="F92" s="68" t="s">
        <v>135</v>
      </c>
      <c r="G92" s="64">
        <v>128252.25</v>
      </c>
      <c r="H92" s="56">
        <v>96189.19</v>
      </c>
      <c r="I92" s="57" t="s">
        <v>37</v>
      </c>
      <c r="J92" s="64">
        <v>1</v>
      </c>
      <c r="K92" s="59">
        <f t="shared" si="2"/>
        <v>128252.25</v>
      </c>
      <c r="L92" s="59">
        <f t="shared" si="3"/>
        <v>96189.19</v>
      </c>
      <c r="M92" s="60" t="s">
        <v>204</v>
      </c>
      <c r="N92" s="61"/>
      <c r="O92" s="61" t="s">
        <v>168</v>
      </c>
      <c r="P92" s="62" t="s">
        <v>31</v>
      </c>
      <c r="Q92" s="58" t="s">
        <v>32</v>
      </c>
      <c r="R92" s="63" t="s">
        <v>33</v>
      </c>
    </row>
    <row r="93" spans="1:18" ht="25.5" customHeight="1" x14ac:dyDescent="0.25">
      <c r="A93" s="47" t="s">
        <v>295</v>
      </c>
      <c r="B93" s="52">
        <v>77</v>
      </c>
      <c r="C93" s="53" t="s">
        <v>41</v>
      </c>
      <c r="D93" s="61" t="s">
        <v>202</v>
      </c>
      <c r="E93" s="61" t="s">
        <v>203</v>
      </c>
      <c r="F93" s="68" t="s">
        <v>139</v>
      </c>
      <c r="G93" s="64">
        <v>314680.21999999997</v>
      </c>
      <c r="H93" s="56">
        <v>236010.15999999997</v>
      </c>
      <c r="I93" s="57" t="s">
        <v>37</v>
      </c>
      <c r="J93" s="64">
        <v>1</v>
      </c>
      <c r="K93" s="59">
        <f>J93*G93-0.22</f>
        <v>314680</v>
      </c>
      <c r="L93" s="59">
        <f t="shared" si="3"/>
        <v>236010.15999999997</v>
      </c>
      <c r="M93" s="60" t="s">
        <v>204</v>
      </c>
      <c r="N93" s="61"/>
      <c r="O93" s="61" t="s">
        <v>168</v>
      </c>
      <c r="P93" s="62" t="s">
        <v>31</v>
      </c>
      <c r="Q93" s="58" t="s">
        <v>32</v>
      </c>
      <c r="R93" s="63" t="s">
        <v>33</v>
      </c>
    </row>
    <row r="94" spans="1:18" ht="25.5" customHeight="1" x14ac:dyDescent="0.25">
      <c r="A94" s="47" t="s">
        <v>295</v>
      </c>
      <c r="B94" s="52">
        <v>78</v>
      </c>
      <c r="C94" s="53" t="s">
        <v>41</v>
      </c>
      <c r="D94" s="61" t="s">
        <v>142</v>
      </c>
      <c r="E94" s="61" t="s">
        <v>143</v>
      </c>
      <c r="F94" s="55">
        <v>35641</v>
      </c>
      <c r="G94" s="64">
        <v>116700</v>
      </c>
      <c r="H94" s="56">
        <v>70020</v>
      </c>
      <c r="I94" s="57" t="s">
        <v>37</v>
      </c>
      <c r="J94" s="64">
        <v>1</v>
      </c>
      <c r="K94" s="59">
        <f t="shared" si="2"/>
        <v>116700</v>
      </c>
      <c r="L94" s="59">
        <f t="shared" si="3"/>
        <v>70020</v>
      </c>
      <c r="M94" s="66" t="s">
        <v>119</v>
      </c>
      <c r="N94" s="72"/>
      <c r="O94" s="66" t="s">
        <v>45</v>
      </c>
      <c r="P94" s="66" t="s">
        <v>31</v>
      </c>
      <c r="Q94" s="58" t="s">
        <v>32</v>
      </c>
      <c r="R94" s="63" t="s">
        <v>33</v>
      </c>
    </row>
    <row r="95" spans="1:18" ht="25.5" customHeight="1" x14ac:dyDescent="0.25">
      <c r="A95" s="47" t="s">
        <v>295</v>
      </c>
      <c r="B95" s="52">
        <v>79</v>
      </c>
      <c r="C95" s="53" t="s">
        <v>41</v>
      </c>
      <c r="D95" s="61" t="s">
        <v>144</v>
      </c>
      <c r="E95" s="61" t="s">
        <v>145</v>
      </c>
      <c r="F95" s="55">
        <v>35641</v>
      </c>
      <c r="G95" s="64">
        <v>133300</v>
      </c>
      <c r="H95" s="56">
        <v>79980</v>
      </c>
      <c r="I95" s="57" t="s">
        <v>37</v>
      </c>
      <c r="J95" s="64">
        <v>1</v>
      </c>
      <c r="K95" s="59">
        <f t="shared" si="2"/>
        <v>133300</v>
      </c>
      <c r="L95" s="59">
        <f t="shared" si="3"/>
        <v>79980</v>
      </c>
      <c r="M95" s="66" t="s">
        <v>119</v>
      </c>
      <c r="N95" s="72"/>
      <c r="O95" s="66" t="s">
        <v>45</v>
      </c>
      <c r="P95" s="66" t="s">
        <v>31</v>
      </c>
      <c r="Q95" s="58" t="s">
        <v>32</v>
      </c>
      <c r="R95" s="63" t="s">
        <v>33</v>
      </c>
    </row>
    <row r="96" spans="1:18" ht="25.5" customHeight="1" x14ac:dyDescent="0.25">
      <c r="A96" s="47" t="s">
        <v>295</v>
      </c>
      <c r="B96" s="52">
        <v>80</v>
      </c>
      <c r="C96" s="53" t="s">
        <v>46</v>
      </c>
      <c r="D96" s="61" t="s">
        <v>146</v>
      </c>
      <c r="E96" s="61" t="s">
        <v>147</v>
      </c>
      <c r="F96" s="55" t="s">
        <v>36</v>
      </c>
      <c r="G96" s="64">
        <v>5640577.4100000001</v>
      </c>
      <c r="H96" s="56">
        <v>3384346.4499999997</v>
      </c>
      <c r="I96" s="57" t="s">
        <v>27</v>
      </c>
      <c r="J96" s="64">
        <v>1</v>
      </c>
      <c r="K96" s="59">
        <f t="shared" si="2"/>
        <v>5640577.4100000001</v>
      </c>
      <c r="L96" s="59">
        <f t="shared" si="3"/>
        <v>3384346.4499999997</v>
      </c>
      <c r="M96" s="60" t="s">
        <v>28</v>
      </c>
      <c r="N96" s="61" t="s">
        <v>29</v>
      </c>
      <c r="O96" s="61" t="s">
        <v>30</v>
      </c>
      <c r="P96" s="62" t="s">
        <v>31</v>
      </c>
      <c r="Q96" s="58" t="s">
        <v>32</v>
      </c>
      <c r="R96" s="63" t="s">
        <v>33</v>
      </c>
    </row>
    <row r="97" spans="1:18" ht="25.5" customHeight="1" x14ac:dyDescent="0.25">
      <c r="A97" s="47" t="s">
        <v>295</v>
      </c>
      <c r="B97" s="52">
        <v>81</v>
      </c>
      <c r="C97" s="53" t="s">
        <v>46</v>
      </c>
      <c r="D97" s="61" t="s">
        <v>148</v>
      </c>
      <c r="E97" s="61" t="s">
        <v>149</v>
      </c>
      <c r="F97" s="55" t="s">
        <v>53</v>
      </c>
      <c r="G97" s="64">
        <v>129613.5</v>
      </c>
      <c r="H97" s="56">
        <v>77768.09</v>
      </c>
      <c r="I97" s="57" t="s">
        <v>27</v>
      </c>
      <c r="J97" s="64">
        <v>1</v>
      </c>
      <c r="K97" s="59">
        <f t="shared" si="2"/>
        <v>129613.5</v>
      </c>
      <c r="L97" s="59">
        <f t="shared" si="3"/>
        <v>77768.09</v>
      </c>
      <c r="M97" s="60" t="s">
        <v>150</v>
      </c>
      <c r="N97" s="61" t="s">
        <v>151</v>
      </c>
      <c r="O97" s="61" t="s">
        <v>30</v>
      </c>
      <c r="P97" s="62" t="s">
        <v>31</v>
      </c>
      <c r="Q97" s="58" t="s">
        <v>32</v>
      </c>
      <c r="R97" s="63" t="s">
        <v>33</v>
      </c>
    </row>
    <row r="98" spans="1:18" ht="25.5" customHeight="1" x14ac:dyDescent="0.25">
      <c r="A98" s="47" t="s">
        <v>295</v>
      </c>
      <c r="B98" s="52">
        <v>82</v>
      </c>
      <c r="C98" s="53" t="s">
        <v>152</v>
      </c>
      <c r="D98" s="69" t="s">
        <v>153</v>
      </c>
      <c r="E98" s="74" t="s">
        <v>154</v>
      </c>
      <c r="F98" s="55" t="s">
        <v>68</v>
      </c>
      <c r="G98" s="56">
        <v>884000.01</v>
      </c>
      <c r="H98" s="56">
        <v>530400.01</v>
      </c>
      <c r="I98" s="57" t="s">
        <v>27</v>
      </c>
      <c r="J98" s="58">
        <v>1</v>
      </c>
      <c r="K98" s="59">
        <f t="shared" si="2"/>
        <v>884000.01</v>
      </c>
      <c r="L98" s="59">
        <f t="shared" si="3"/>
        <v>530400.01</v>
      </c>
      <c r="M98" s="60" t="s">
        <v>54</v>
      </c>
      <c r="N98" s="61" t="s">
        <v>155</v>
      </c>
      <c r="O98" s="61" t="s">
        <v>30</v>
      </c>
      <c r="P98" s="62" t="s">
        <v>31</v>
      </c>
      <c r="Q98" s="58" t="s">
        <v>32</v>
      </c>
      <c r="R98" s="63" t="s">
        <v>33</v>
      </c>
    </row>
    <row r="99" spans="1:18" ht="25.5" customHeight="1" x14ac:dyDescent="0.25">
      <c r="A99" s="47" t="s">
        <v>295</v>
      </c>
      <c r="B99" s="52">
        <v>83</v>
      </c>
      <c r="C99" s="53" t="s">
        <v>152</v>
      </c>
      <c r="D99" s="69" t="s">
        <v>156</v>
      </c>
      <c r="E99" s="74" t="s">
        <v>154</v>
      </c>
      <c r="F99" s="55" t="s">
        <v>68</v>
      </c>
      <c r="G99" s="56">
        <v>884000.01</v>
      </c>
      <c r="H99" s="56">
        <v>530400.01</v>
      </c>
      <c r="I99" s="57" t="s">
        <v>27</v>
      </c>
      <c r="J99" s="58">
        <v>1</v>
      </c>
      <c r="K99" s="59">
        <f t="shared" si="2"/>
        <v>884000.01</v>
      </c>
      <c r="L99" s="59">
        <f t="shared" si="3"/>
        <v>530400.01</v>
      </c>
      <c r="M99" s="60" t="s">
        <v>54</v>
      </c>
      <c r="N99" s="61" t="s">
        <v>155</v>
      </c>
      <c r="O99" s="61" t="s">
        <v>30</v>
      </c>
      <c r="P99" s="62" t="s">
        <v>31</v>
      </c>
      <c r="Q99" s="58" t="s">
        <v>32</v>
      </c>
      <c r="R99" s="63" t="s">
        <v>33</v>
      </c>
    </row>
    <row r="100" spans="1:18" ht="25.5" customHeight="1" x14ac:dyDescent="0.25">
      <c r="A100" s="47" t="s">
        <v>295</v>
      </c>
      <c r="B100" s="52">
        <v>84</v>
      </c>
      <c r="C100" s="53" t="s">
        <v>157</v>
      </c>
      <c r="D100" s="61" t="s">
        <v>158</v>
      </c>
      <c r="E100" s="61" t="s">
        <v>159</v>
      </c>
      <c r="F100" s="55" t="s">
        <v>160</v>
      </c>
      <c r="G100" s="64">
        <v>16911.13</v>
      </c>
      <c r="H100" s="56">
        <v>10146.68</v>
      </c>
      <c r="I100" s="57" t="s">
        <v>37</v>
      </c>
      <c r="J100" s="64">
        <v>1</v>
      </c>
      <c r="K100" s="59">
        <f t="shared" si="2"/>
        <v>16911.13</v>
      </c>
      <c r="L100" s="59">
        <f t="shared" si="3"/>
        <v>10146.68</v>
      </c>
      <c r="M100" s="60" t="s">
        <v>72</v>
      </c>
      <c r="N100" s="61" t="s">
        <v>50</v>
      </c>
      <c r="O100" s="61" t="s">
        <v>45</v>
      </c>
      <c r="P100" s="62" t="s">
        <v>31</v>
      </c>
      <c r="Q100" s="58" t="s">
        <v>32</v>
      </c>
      <c r="R100" s="63" t="s">
        <v>33</v>
      </c>
    </row>
    <row r="101" spans="1:18" ht="25.5" customHeight="1" x14ac:dyDescent="0.25">
      <c r="A101" s="47" t="s">
        <v>295</v>
      </c>
      <c r="B101" s="52">
        <v>85</v>
      </c>
      <c r="C101" s="53" t="s">
        <v>157</v>
      </c>
      <c r="D101" s="61" t="s">
        <v>161</v>
      </c>
      <c r="E101" s="61" t="s">
        <v>159</v>
      </c>
      <c r="F101" s="55" t="s">
        <v>160</v>
      </c>
      <c r="G101" s="64">
        <v>16911.14</v>
      </c>
      <c r="H101" s="56">
        <v>10146.68</v>
      </c>
      <c r="I101" s="57" t="s">
        <v>37</v>
      </c>
      <c r="J101" s="64">
        <v>1</v>
      </c>
      <c r="K101" s="59">
        <f t="shared" si="2"/>
        <v>16911.14</v>
      </c>
      <c r="L101" s="59">
        <f t="shared" si="3"/>
        <v>10146.68</v>
      </c>
      <c r="M101" s="60" t="s">
        <v>72</v>
      </c>
      <c r="N101" s="61" t="s">
        <v>50</v>
      </c>
      <c r="O101" s="61" t="s">
        <v>45</v>
      </c>
      <c r="P101" s="62" t="s">
        <v>31</v>
      </c>
      <c r="Q101" s="58" t="s">
        <v>32</v>
      </c>
      <c r="R101" s="63" t="s">
        <v>33</v>
      </c>
    </row>
    <row r="102" spans="1:18" ht="25.5" customHeight="1" x14ac:dyDescent="0.25">
      <c r="A102" s="47" t="s">
        <v>295</v>
      </c>
      <c r="B102" s="52">
        <v>86</v>
      </c>
      <c r="C102" s="53" t="s">
        <v>157</v>
      </c>
      <c r="D102" s="61" t="s">
        <v>162</v>
      </c>
      <c r="E102" s="61" t="s">
        <v>159</v>
      </c>
      <c r="F102" s="55" t="s">
        <v>160</v>
      </c>
      <c r="G102" s="64">
        <v>16911.11</v>
      </c>
      <c r="H102" s="56">
        <v>10146.66</v>
      </c>
      <c r="I102" s="57" t="s">
        <v>37</v>
      </c>
      <c r="J102" s="64">
        <v>1</v>
      </c>
      <c r="K102" s="59">
        <f>J102*G102</f>
        <v>16911.11</v>
      </c>
      <c r="L102" s="59">
        <f t="shared" si="3"/>
        <v>10146.66</v>
      </c>
      <c r="M102" s="60" t="s">
        <v>72</v>
      </c>
      <c r="N102" s="61" t="s">
        <v>50</v>
      </c>
      <c r="O102" s="61" t="s">
        <v>45</v>
      </c>
      <c r="P102" s="62" t="s">
        <v>31</v>
      </c>
      <c r="Q102" s="58" t="s">
        <v>32</v>
      </c>
      <c r="R102" s="63" t="s">
        <v>33</v>
      </c>
    </row>
    <row r="103" spans="1:18" ht="25.5" customHeight="1" x14ac:dyDescent="0.25">
      <c r="A103" s="47" t="s">
        <v>295</v>
      </c>
      <c r="B103" s="52">
        <v>87</v>
      </c>
      <c r="C103" s="53" t="s">
        <v>169</v>
      </c>
      <c r="D103" s="61" t="s">
        <v>185</v>
      </c>
      <c r="E103" s="61" t="s">
        <v>159</v>
      </c>
      <c r="F103" s="68" t="s">
        <v>160</v>
      </c>
      <c r="G103" s="64">
        <v>16911.13</v>
      </c>
      <c r="H103" s="56">
        <v>12683.350000000002</v>
      </c>
      <c r="I103" s="57" t="s">
        <v>37</v>
      </c>
      <c r="J103" s="64">
        <v>1</v>
      </c>
      <c r="K103" s="59">
        <f t="shared" si="2"/>
        <v>16911.13</v>
      </c>
      <c r="L103" s="59">
        <f t="shared" si="3"/>
        <v>12683.350000000002</v>
      </c>
      <c r="M103" s="60" t="s">
        <v>186</v>
      </c>
      <c r="N103" s="61"/>
      <c r="O103" s="61" t="s">
        <v>187</v>
      </c>
      <c r="P103" s="62" t="s">
        <v>31</v>
      </c>
      <c r="Q103" s="58" t="s">
        <v>32</v>
      </c>
      <c r="R103" s="63" t="s">
        <v>33</v>
      </c>
    </row>
    <row r="104" spans="1:18" ht="25.5" customHeight="1" thickBot="1" x14ac:dyDescent="0.3">
      <c r="A104" s="47" t="s">
        <v>295</v>
      </c>
      <c r="B104" s="52">
        <v>88</v>
      </c>
      <c r="C104" s="76" t="s">
        <v>163</v>
      </c>
      <c r="D104" s="80" t="s">
        <v>164</v>
      </c>
      <c r="E104" s="80" t="s">
        <v>165</v>
      </c>
      <c r="F104" s="114" t="s">
        <v>166</v>
      </c>
      <c r="G104" s="115">
        <v>343200</v>
      </c>
      <c r="H104" s="77">
        <v>205920</v>
      </c>
      <c r="I104" s="78" t="s">
        <v>27</v>
      </c>
      <c r="J104" s="115">
        <v>1</v>
      </c>
      <c r="K104" s="59">
        <f>J104*G104</f>
        <v>343200</v>
      </c>
      <c r="L104" s="59">
        <f t="shared" si="3"/>
        <v>205920</v>
      </c>
      <c r="M104" s="79" t="s">
        <v>61</v>
      </c>
      <c r="N104" s="80" t="s">
        <v>62</v>
      </c>
      <c r="O104" s="80" t="s">
        <v>30</v>
      </c>
      <c r="P104" s="81" t="s">
        <v>31</v>
      </c>
      <c r="Q104" s="82" t="s">
        <v>32</v>
      </c>
      <c r="R104" s="83" t="s">
        <v>33</v>
      </c>
    </row>
    <row r="105" spans="1:18" ht="15" customHeight="1" thickBot="1" x14ac:dyDescent="0.3">
      <c r="A105" s="47"/>
      <c r="B105" s="84"/>
      <c r="C105" s="85" t="s">
        <v>248</v>
      </c>
      <c r="D105" s="86"/>
      <c r="E105" s="87"/>
      <c r="F105" s="88"/>
      <c r="G105" s="89"/>
      <c r="H105" s="86"/>
      <c r="I105" s="90"/>
      <c r="J105" s="91">
        <f>SUM(J17:J104)</f>
        <v>88</v>
      </c>
      <c r="K105" s="91">
        <f>SUM(K17:K104)</f>
        <v>35033088.870000012</v>
      </c>
      <c r="L105" s="91">
        <f>SUM(L17:L104)</f>
        <v>22614089.480000004</v>
      </c>
      <c r="M105" s="92"/>
      <c r="N105" s="93"/>
      <c r="O105" s="94"/>
      <c r="P105" s="95"/>
      <c r="Q105" s="96"/>
      <c r="R105" s="97"/>
    </row>
    <row r="106" spans="1:18" ht="15" customHeight="1" x14ac:dyDescent="0.25">
      <c r="A106" s="37"/>
      <c r="B106" s="34"/>
      <c r="C106" s="98"/>
      <c r="D106" s="98"/>
      <c r="E106" s="98"/>
      <c r="F106" s="98"/>
      <c r="G106" s="98"/>
      <c r="H106" s="98"/>
      <c r="I106" s="98"/>
      <c r="J106" s="99"/>
      <c r="K106" s="99"/>
      <c r="L106" s="100"/>
      <c r="M106" s="101"/>
      <c r="N106" s="102"/>
      <c r="O106" s="103"/>
      <c r="P106" s="104"/>
      <c r="Q106" s="105"/>
    </row>
    <row r="107" spans="1:18" ht="15" customHeight="1" x14ac:dyDescent="0.25">
      <c r="A107" s="37"/>
      <c r="B107" s="34"/>
      <c r="C107" s="98" t="s">
        <v>249</v>
      </c>
      <c r="D107" s="106"/>
      <c r="E107" s="98" t="s">
        <v>250</v>
      </c>
      <c r="F107" s="98"/>
      <c r="G107" s="98"/>
      <c r="H107" s="98"/>
      <c r="I107" s="98"/>
      <c r="J107" s="99"/>
      <c r="K107" s="116"/>
      <c r="L107" s="117"/>
      <c r="M107" s="101"/>
      <c r="N107" s="102"/>
      <c r="O107" s="103"/>
      <c r="P107" s="104"/>
      <c r="Q107" s="105"/>
    </row>
    <row r="108" spans="1:18" x14ac:dyDescent="0.25">
      <c r="G108" s="108"/>
      <c r="H108" s="108"/>
      <c r="I108" s="108"/>
      <c r="J108" s="108"/>
      <c r="K108" s="109"/>
      <c r="L108" s="118"/>
    </row>
    <row r="109" spans="1:18" x14ac:dyDescent="0.25">
      <c r="G109" s="108"/>
      <c r="H109" s="108"/>
      <c r="I109" s="108"/>
      <c r="J109" s="108"/>
      <c r="K109" s="110"/>
    </row>
    <row r="110" spans="1:18" x14ac:dyDescent="0.25">
      <c r="G110" s="108"/>
      <c r="H110" s="108"/>
      <c r="I110" s="108"/>
      <c r="J110" s="108"/>
      <c r="K110" s="108"/>
    </row>
    <row r="111" spans="1:18" x14ac:dyDescent="0.25">
      <c r="G111" s="111"/>
      <c r="H111" s="112"/>
      <c r="I111" s="113"/>
      <c r="J111" s="108"/>
      <c r="K111" s="110"/>
    </row>
    <row r="112" spans="1:18" x14ac:dyDescent="0.25">
      <c r="G112" s="108"/>
      <c r="H112" s="108"/>
      <c r="I112" s="108"/>
      <c r="J112" s="108"/>
      <c r="K112" s="108"/>
    </row>
    <row r="113" spans="7:11" x14ac:dyDescent="0.25">
      <c r="G113" s="108"/>
      <c r="H113" s="108"/>
      <c r="I113" s="108"/>
      <c r="J113" s="108"/>
      <c r="K113" s="108"/>
    </row>
  </sheetData>
  <autoFilter ref="A16:R105"/>
  <mergeCells count="5">
    <mergeCell ref="L13:M13"/>
    <mergeCell ref="Q1:R1"/>
    <mergeCell ref="Q3:R3"/>
    <mergeCell ref="Q4:R4"/>
    <mergeCell ref="P9:R9"/>
  </mergeCells>
  <pageMargins left="0.39370078740157483" right="0.39370078740157483" top="0.78740157480314965" bottom="0.59055118110236227" header="0.31496062992125984" footer="0.31496062992125984"/>
  <pageSetup paperSize="9" scale="4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НВЛ 2025 ОС</vt:lpstr>
      <vt:lpstr>'НВЛ 2025 ОС'!Заголовки_для_печати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Панченко Сергей Дмитриевич</dc:creator>
  <cp:lastModifiedBy>Панченко Сергей Дмитриевич</cp:lastModifiedBy>
  <cp:lastPrinted>2025-07-14T12:02:07Z</cp:lastPrinted>
  <dcterms:created xsi:type="dcterms:W3CDTF">2024-01-23T11:53:16Z</dcterms:created>
  <dcterms:modified xsi:type="dcterms:W3CDTF">2025-07-14T12:20:37Z</dcterms:modified>
</cp:coreProperties>
</file>